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kira\Dropbox\00_GTFS_各地のバスデータ\00_個人事業主\02_個別事業\069_2_R6_鉄道頻度\21_集計\"/>
    </mc:Choice>
  </mc:AlternateContent>
  <xr:revisionPtr revIDLastSave="0" documentId="8_{E63A0EB2-4736-4DD1-8927-6BF5B3886CCA}" xr6:coauthVersionLast="47" xr6:coauthVersionMax="47" xr10:uidLastSave="{00000000-0000-0000-0000-000000000000}"/>
  <bookViews>
    <workbookView xWindow="380" yWindow="380" windowWidth="23690" windowHeight="14180" xr2:uid="{3E5D8812-2033-48BB-962A-8D7B1C1155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6" i="1" l="1"/>
  <c r="T56" i="1"/>
  <c r="S56" i="1"/>
  <c r="N56" i="1"/>
  <c r="J56" i="1"/>
  <c r="I56" i="1"/>
  <c r="F56" i="1"/>
  <c r="AE56" i="1" s="1"/>
  <c r="U55" i="1"/>
  <c r="T55" i="1"/>
  <c r="S55" i="1"/>
  <c r="N55" i="1"/>
  <c r="J55" i="1"/>
  <c r="I55" i="1"/>
  <c r="F55" i="1"/>
  <c r="AE55" i="1" s="1"/>
  <c r="AI54" i="1"/>
  <c r="AG54" i="1"/>
  <c r="AA54" i="1"/>
  <c r="Z54" i="1"/>
  <c r="X54" i="1"/>
  <c r="W54" i="1"/>
  <c r="V54" i="1"/>
  <c r="U54" i="1"/>
  <c r="T54" i="1"/>
  <c r="S54" i="1"/>
  <c r="N54" i="1"/>
  <c r="J54" i="1"/>
  <c r="R54" i="1" s="1"/>
  <c r="AD54" i="1" s="1"/>
  <c r="I54" i="1"/>
  <c r="F54" i="1"/>
  <c r="AE54" i="1" s="1"/>
  <c r="AE53" i="1"/>
  <c r="AA53" i="1"/>
  <c r="AG53" i="1" s="1"/>
  <c r="Z53" i="1"/>
  <c r="X53" i="1"/>
  <c r="W53" i="1"/>
  <c r="V53" i="1"/>
  <c r="AI53" i="1" s="1"/>
  <c r="U53" i="1"/>
  <c r="T53" i="1"/>
  <c r="S53" i="1"/>
  <c r="N53" i="1"/>
  <c r="R53" i="1" s="1"/>
  <c r="AD53" i="1" s="1"/>
  <c r="J53" i="1"/>
  <c r="I53" i="1"/>
  <c r="F53" i="1"/>
  <c r="U52" i="1"/>
  <c r="T52" i="1"/>
  <c r="S52" i="1"/>
  <c r="N52" i="1"/>
  <c r="X52" i="1" s="1"/>
  <c r="J52" i="1"/>
  <c r="Z52" i="1" s="1"/>
  <c r="I52" i="1"/>
  <c r="F52" i="1"/>
  <c r="AE52" i="1" s="1"/>
  <c r="U51" i="1"/>
  <c r="T51" i="1"/>
  <c r="S51" i="1"/>
  <c r="N51" i="1"/>
  <c r="J51" i="1"/>
  <c r="I51" i="1"/>
  <c r="F51" i="1"/>
  <c r="AE51" i="1" s="1"/>
  <c r="AA50" i="1"/>
  <c r="AG50" i="1" s="1"/>
  <c r="X50" i="1"/>
  <c r="U50" i="1"/>
  <c r="T50" i="1"/>
  <c r="S50" i="1"/>
  <c r="N50" i="1"/>
  <c r="V50" i="1" s="1"/>
  <c r="AI50" i="1" s="1"/>
  <c r="J50" i="1"/>
  <c r="I50" i="1"/>
  <c r="F50" i="1"/>
  <c r="AE50" i="1" s="1"/>
  <c r="AA49" i="1"/>
  <c r="AG49" i="1" s="1"/>
  <c r="Z49" i="1"/>
  <c r="X49" i="1"/>
  <c r="W49" i="1"/>
  <c r="V49" i="1"/>
  <c r="AI49" i="1" s="1"/>
  <c r="U49" i="1"/>
  <c r="T49" i="1"/>
  <c r="S49" i="1"/>
  <c r="N49" i="1"/>
  <c r="J49" i="1"/>
  <c r="R49" i="1" s="1"/>
  <c r="AD49" i="1" s="1"/>
  <c r="I49" i="1"/>
  <c r="F49" i="1" s="1"/>
  <c r="AE49" i="1" s="1"/>
  <c r="AE48" i="1"/>
  <c r="AA48" i="1"/>
  <c r="AG48" i="1" s="1"/>
  <c r="Z48" i="1"/>
  <c r="X48" i="1"/>
  <c r="W48" i="1"/>
  <c r="V48" i="1"/>
  <c r="AI48" i="1" s="1"/>
  <c r="U48" i="1"/>
  <c r="T48" i="1"/>
  <c r="S48" i="1"/>
  <c r="N48" i="1"/>
  <c r="J48" i="1"/>
  <c r="R48" i="1" s="1"/>
  <c r="AD48" i="1" s="1"/>
  <c r="I48" i="1"/>
  <c r="F48" i="1"/>
  <c r="U47" i="1"/>
  <c r="T47" i="1"/>
  <c r="S47" i="1"/>
  <c r="N47" i="1"/>
  <c r="J47" i="1"/>
  <c r="Z47" i="1" s="1"/>
  <c r="I47" i="1"/>
  <c r="F47" i="1"/>
  <c r="AE47" i="1" s="1"/>
  <c r="AI46" i="1"/>
  <c r="AE46" i="1"/>
  <c r="AA46" i="1"/>
  <c r="AG46" i="1" s="1"/>
  <c r="U46" i="1"/>
  <c r="T46" i="1"/>
  <c r="S46" i="1"/>
  <c r="N46" i="1"/>
  <c r="V46" i="1" s="1"/>
  <c r="J46" i="1"/>
  <c r="R46" i="1" s="1"/>
  <c r="AD46" i="1" s="1"/>
  <c r="I46" i="1"/>
  <c r="F46" i="1"/>
  <c r="AE45" i="1"/>
  <c r="AA45" i="1"/>
  <c r="AG45" i="1" s="1"/>
  <c r="Z45" i="1"/>
  <c r="X45" i="1"/>
  <c r="W45" i="1"/>
  <c r="V45" i="1"/>
  <c r="AI45" i="1" s="1"/>
  <c r="U45" i="1"/>
  <c r="T45" i="1"/>
  <c r="S45" i="1"/>
  <c r="N45" i="1"/>
  <c r="J45" i="1"/>
  <c r="R45" i="1" s="1"/>
  <c r="AD45" i="1" s="1"/>
  <c r="I45" i="1"/>
  <c r="F45" i="1"/>
  <c r="AE44" i="1"/>
  <c r="U44" i="1"/>
  <c r="T44" i="1"/>
  <c r="S44" i="1"/>
  <c r="N44" i="1"/>
  <c r="AA44" i="1" s="1"/>
  <c r="AG44" i="1" s="1"/>
  <c r="J44" i="1"/>
  <c r="W44" i="1" s="1"/>
  <c r="I44" i="1"/>
  <c r="F44" i="1"/>
  <c r="Z43" i="1"/>
  <c r="W43" i="1"/>
  <c r="V43" i="1"/>
  <c r="AI43" i="1" s="1"/>
  <c r="U43" i="1"/>
  <c r="T43" i="1"/>
  <c r="S43" i="1"/>
  <c r="N43" i="1"/>
  <c r="J43" i="1"/>
  <c r="R43" i="1" s="1"/>
  <c r="AD43" i="1" s="1"/>
  <c r="I43" i="1"/>
  <c r="F43" i="1"/>
  <c r="AE43" i="1" s="1"/>
  <c r="U42" i="1"/>
  <c r="T42" i="1"/>
  <c r="S42" i="1"/>
  <c r="N42" i="1"/>
  <c r="J42" i="1"/>
  <c r="I42" i="1"/>
  <c r="F42" i="1"/>
  <c r="AE42" i="1" s="1"/>
  <c r="AI41" i="1"/>
  <c r="AE41" i="1"/>
  <c r="AD41" i="1"/>
  <c r="AA41" i="1"/>
  <c r="AG41" i="1" s="1"/>
  <c r="U41" i="1"/>
  <c r="T41" i="1"/>
  <c r="S41" i="1"/>
  <c r="N41" i="1"/>
  <c r="V41" i="1" s="1"/>
  <c r="J41" i="1"/>
  <c r="R41" i="1" s="1"/>
  <c r="I41" i="1"/>
  <c r="F41" i="1" s="1"/>
  <c r="AE40" i="1"/>
  <c r="AA40" i="1"/>
  <c r="AG40" i="1" s="1"/>
  <c r="Z40" i="1"/>
  <c r="X40" i="1"/>
  <c r="W40" i="1"/>
  <c r="V40" i="1"/>
  <c r="AI40" i="1" s="1"/>
  <c r="U40" i="1"/>
  <c r="T40" i="1"/>
  <c r="S40" i="1"/>
  <c r="R40" i="1"/>
  <c r="AD40" i="1" s="1"/>
  <c r="N40" i="1"/>
  <c r="J40" i="1"/>
  <c r="I40" i="1"/>
  <c r="F40" i="1"/>
  <c r="U39" i="1"/>
  <c r="T39" i="1"/>
  <c r="S39" i="1"/>
  <c r="N39" i="1"/>
  <c r="AA39" i="1" s="1"/>
  <c r="AG39" i="1" s="1"/>
  <c r="J39" i="1"/>
  <c r="Z39" i="1" s="1"/>
  <c r="I39" i="1"/>
  <c r="F39" i="1"/>
  <c r="AE39" i="1" s="1"/>
  <c r="W38" i="1"/>
  <c r="V38" i="1"/>
  <c r="AI38" i="1" s="1"/>
  <c r="U38" i="1"/>
  <c r="T38" i="1"/>
  <c r="S38" i="1"/>
  <c r="N38" i="1"/>
  <c r="J38" i="1"/>
  <c r="Z38" i="1" s="1"/>
  <c r="I38" i="1"/>
  <c r="F38" i="1"/>
  <c r="AE38" i="1" s="1"/>
  <c r="Z37" i="1"/>
  <c r="U37" i="1"/>
  <c r="T37" i="1"/>
  <c r="S37" i="1"/>
  <c r="N37" i="1"/>
  <c r="R37" i="1" s="1"/>
  <c r="AD37" i="1" s="1"/>
  <c r="J37" i="1"/>
  <c r="W37" i="1" s="1"/>
  <c r="I37" i="1"/>
  <c r="F37" i="1"/>
  <c r="AE37" i="1" s="1"/>
  <c r="AI36" i="1"/>
  <c r="AE36" i="1"/>
  <c r="AA36" i="1"/>
  <c r="AG36" i="1" s="1"/>
  <c r="Z36" i="1"/>
  <c r="X36" i="1"/>
  <c r="W36" i="1"/>
  <c r="V36" i="1"/>
  <c r="U36" i="1"/>
  <c r="T36" i="1"/>
  <c r="S36" i="1"/>
  <c r="N36" i="1"/>
  <c r="J36" i="1"/>
  <c r="R36" i="1" s="1"/>
  <c r="AD36" i="1" s="1"/>
  <c r="I36" i="1"/>
  <c r="F36" i="1"/>
  <c r="AA35" i="1"/>
  <c r="AG35" i="1" s="1"/>
  <c r="Z35" i="1"/>
  <c r="X35" i="1"/>
  <c r="W35" i="1"/>
  <c r="U35" i="1"/>
  <c r="T35" i="1"/>
  <c r="S35" i="1"/>
  <c r="N35" i="1"/>
  <c r="V35" i="1" s="1"/>
  <c r="AI35" i="1" s="1"/>
  <c r="J35" i="1"/>
  <c r="R35" i="1" s="1"/>
  <c r="AD35" i="1" s="1"/>
  <c r="I35" i="1"/>
  <c r="F35" i="1" s="1"/>
  <c r="AE35" i="1" s="1"/>
  <c r="U34" i="1"/>
  <c r="T34" i="1"/>
  <c r="S34" i="1"/>
  <c r="N34" i="1"/>
  <c r="AA34" i="1" s="1"/>
  <c r="AG34" i="1" s="1"/>
  <c r="J34" i="1"/>
  <c r="W34" i="1" s="1"/>
  <c r="I34" i="1"/>
  <c r="F34" i="1"/>
  <c r="AE34" i="1" s="1"/>
  <c r="AE33" i="1"/>
  <c r="U33" i="1"/>
  <c r="T33" i="1"/>
  <c r="S33" i="1"/>
  <c r="N33" i="1"/>
  <c r="J33" i="1"/>
  <c r="I33" i="1"/>
  <c r="F33" i="1"/>
  <c r="AE32" i="1"/>
  <c r="AA32" i="1"/>
  <c r="AG32" i="1" s="1"/>
  <c r="Z32" i="1"/>
  <c r="X32" i="1"/>
  <c r="W32" i="1"/>
  <c r="V32" i="1"/>
  <c r="AI32" i="1" s="1"/>
  <c r="U32" i="1"/>
  <c r="T32" i="1"/>
  <c r="S32" i="1"/>
  <c r="N32" i="1"/>
  <c r="J32" i="1"/>
  <c r="R32" i="1" s="1"/>
  <c r="AD32" i="1" s="1"/>
  <c r="I32" i="1"/>
  <c r="F32" i="1"/>
  <c r="AE31" i="1"/>
  <c r="Z31" i="1"/>
  <c r="W31" i="1"/>
  <c r="U31" i="1"/>
  <c r="T31" i="1"/>
  <c r="S31" i="1"/>
  <c r="N31" i="1"/>
  <c r="AA31" i="1" s="1"/>
  <c r="AG31" i="1" s="1"/>
  <c r="J31" i="1"/>
  <c r="I31" i="1"/>
  <c r="F31" i="1"/>
  <c r="AA30" i="1"/>
  <c r="AG30" i="1" s="1"/>
  <c r="Z30" i="1"/>
  <c r="U30" i="1"/>
  <c r="T30" i="1"/>
  <c r="S30" i="1"/>
  <c r="N30" i="1"/>
  <c r="X30" i="1" s="1"/>
  <c r="J30" i="1"/>
  <c r="W30" i="1" s="1"/>
  <c r="I30" i="1"/>
  <c r="F30" i="1"/>
  <c r="AE30" i="1" s="1"/>
  <c r="U29" i="1"/>
  <c r="T29" i="1"/>
  <c r="S29" i="1"/>
  <c r="N29" i="1"/>
  <c r="J29" i="1"/>
  <c r="I29" i="1"/>
  <c r="F29" i="1"/>
  <c r="AE29" i="1" s="1"/>
  <c r="U28" i="1"/>
  <c r="T28" i="1"/>
  <c r="S28" i="1"/>
  <c r="N28" i="1"/>
  <c r="V28" i="1" s="1"/>
  <c r="AI28" i="1" s="1"/>
  <c r="J28" i="1"/>
  <c r="I28" i="1"/>
  <c r="F28" i="1"/>
  <c r="AE28" i="1" s="1"/>
  <c r="AI27" i="1"/>
  <c r="AE27" i="1"/>
  <c r="AD27" i="1"/>
  <c r="AA27" i="1"/>
  <c r="AG27" i="1" s="1"/>
  <c r="Z27" i="1"/>
  <c r="X27" i="1"/>
  <c r="W27" i="1"/>
  <c r="V27" i="1"/>
  <c r="U27" i="1"/>
  <c r="T27" i="1"/>
  <c r="S27" i="1"/>
  <c r="N27" i="1"/>
  <c r="J27" i="1"/>
  <c r="R27" i="1" s="1"/>
  <c r="I27" i="1"/>
  <c r="F27" i="1"/>
  <c r="AE26" i="1"/>
  <c r="U26" i="1"/>
  <c r="T26" i="1"/>
  <c r="S26" i="1"/>
  <c r="N26" i="1"/>
  <c r="AA26" i="1" s="1"/>
  <c r="AG26" i="1" s="1"/>
  <c r="J26" i="1"/>
  <c r="W26" i="1" s="1"/>
  <c r="I26" i="1"/>
  <c r="F26" i="1"/>
  <c r="U24" i="1"/>
  <c r="T24" i="1"/>
  <c r="S24" i="1"/>
  <c r="N24" i="1"/>
  <c r="AA24" i="1" s="1"/>
  <c r="AG24" i="1" s="1"/>
  <c r="J24" i="1"/>
  <c r="Z24" i="1" s="1"/>
  <c r="I24" i="1"/>
  <c r="F24" i="1"/>
  <c r="AE24" i="1" s="1"/>
  <c r="AE23" i="1"/>
  <c r="AA23" i="1"/>
  <c r="AG23" i="1" s="1"/>
  <c r="U23" i="1"/>
  <c r="T23" i="1"/>
  <c r="S23" i="1"/>
  <c r="R23" i="1"/>
  <c r="AD23" i="1" s="1"/>
  <c r="N23" i="1"/>
  <c r="J23" i="1"/>
  <c r="I23" i="1"/>
  <c r="F23" i="1"/>
  <c r="AA22" i="1"/>
  <c r="AG22" i="1" s="1"/>
  <c r="Z22" i="1"/>
  <c r="X22" i="1"/>
  <c r="W22" i="1"/>
  <c r="V22" i="1"/>
  <c r="AI22" i="1" s="1"/>
  <c r="U22" i="1"/>
  <c r="T22" i="1"/>
  <c r="S22" i="1"/>
  <c r="N22" i="1"/>
  <c r="J22" i="1"/>
  <c r="R22" i="1" s="1"/>
  <c r="AD22" i="1" s="1"/>
  <c r="I22" i="1"/>
  <c r="F22" i="1"/>
  <c r="AE22" i="1" s="1"/>
  <c r="AE21" i="1"/>
  <c r="U21" i="1"/>
  <c r="T21" i="1"/>
  <c r="S21" i="1"/>
  <c r="N21" i="1"/>
  <c r="X21" i="1" s="1"/>
  <c r="J21" i="1"/>
  <c r="W21" i="1" s="1"/>
  <c r="I21" i="1"/>
  <c r="F21" i="1"/>
  <c r="AA20" i="1"/>
  <c r="AG20" i="1" s="1"/>
  <c r="Z20" i="1"/>
  <c r="X20" i="1"/>
  <c r="W20" i="1"/>
  <c r="V20" i="1"/>
  <c r="AI20" i="1" s="1"/>
  <c r="U20" i="1"/>
  <c r="T20" i="1"/>
  <c r="S20" i="1"/>
  <c r="N20" i="1"/>
  <c r="J20" i="1"/>
  <c r="R20" i="1" s="1"/>
  <c r="AD20" i="1" s="1"/>
  <c r="I20" i="1"/>
  <c r="F20" i="1"/>
  <c r="AE20" i="1" s="1"/>
  <c r="U19" i="1"/>
  <c r="T19" i="1"/>
  <c r="S19" i="1"/>
  <c r="N19" i="1"/>
  <c r="J19" i="1"/>
  <c r="R19" i="1" s="1"/>
  <c r="AD19" i="1" s="1"/>
  <c r="I19" i="1"/>
  <c r="F19" i="1"/>
  <c r="AE19" i="1" s="1"/>
  <c r="AI18" i="1"/>
  <c r="AE18" i="1"/>
  <c r="AD18" i="1"/>
  <c r="AA18" i="1"/>
  <c r="AG18" i="1" s="1"/>
  <c r="X18" i="1"/>
  <c r="U18" i="1"/>
  <c r="T18" i="1"/>
  <c r="S18" i="1"/>
  <c r="N18" i="1"/>
  <c r="V18" i="1" s="1"/>
  <c r="J18" i="1"/>
  <c r="R18" i="1" s="1"/>
  <c r="I18" i="1"/>
  <c r="F18" i="1"/>
  <c r="AE17" i="1"/>
  <c r="AD17" i="1"/>
  <c r="AA17" i="1"/>
  <c r="AG17" i="1" s="1"/>
  <c r="Z17" i="1"/>
  <c r="X17" i="1"/>
  <c r="W17" i="1"/>
  <c r="V17" i="1"/>
  <c r="AI17" i="1" s="1"/>
  <c r="U17" i="1"/>
  <c r="T17" i="1"/>
  <c r="S17" i="1"/>
  <c r="R17" i="1"/>
  <c r="N17" i="1"/>
  <c r="J17" i="1"/>
  <c r="I17" i="1"/>
  <c r="F17" i="1"/>
  <c r="U16" i="1"/>
  <c r="T16" i="1"/>
  <c r="S16" i="1"/>
  <c r="N16" i="1"/>
  <c r="X16" i="1" s="1"/>
  <c r="J16" i="1"/>
  <c r="W16" i="1" s="1"/>
  <c r="I16" i="1"/>
  <c r="F16" i="1"/>
  <c r="AE16" i="1" s="1"/>
  <c r="W15" i="1"/>
  <c r="U15" i="1"/>
  <c r="T15" i="1"/>
  <c r="S15" i="1"/>
  <c r="N15" i="1"/>
  <c r="J15" i="1"/>
  <c r="Z15" i="1" s="1"/>
  <c r="I15" i="1"/>
  <c r="F15" i="1"/>
  <c r="AE15" i="1" s="1"/>
  <c r="U13" i="1"/>
  <c r="T13" i="1"/>
  <c r="S13" i="1"/>
  <c r="N13" i="1"/>
  <c r="AA13" i="1" s="1"/>
  <c r="AG13" i="1" s="1"/>
  <c r="J13" i="1"/>
  <c r="W13" i="1" s="1"/>
  <c r="I13" i="1"/>
  <c r="F13" i="1" s="1"/>
  <c r="AE13" i="1" s="1"/>
  <c r="AE12" i="1"/>
  <c r="AA12" i="1"/>
  <c r="AG12" i="1" s="1"/>
  <c r="Z12" i="1"/>
  <c r="X12" i="1"/>
  <c r="W12" i="1"/>
  <c r="V12" i="1"/>
  <c r="AI12" i="1" s="1"/>
  <c r="U12" i="1"/>
  <c r="T12" i="1"/>
  <c r="S12" i="1"/>
  <c r="N12" i="1"/>
  <c r="J12" i="1"/>
  <c r="R12" i="1" s="1"/>
  <c r="AD12" i="1" s="1"/>
  <c r="I12" i="1"/>
  <c r="F12" i="1"/>
  <c r="AE11" i="1"/>
  <c r="AA11" i="1"/>
  <c r="AG11" i="1" s="1"/>
  <c r="U11" i="1"/>
  <c r="T11" i="1"/>
  <c r="S11" i="1"/>
  <c r="N11" i="1"/>
  <c r="X11" i="1" s="1"/>
  <c r="J11" i="1"/>
  <c r="Z11" i="1" s="1"/>
  <c r="I11" i="1"/>
  <c r="F11" i="1" s="1"/>
  <c r="U10" i="1"/>
  <c r="T10" i="1"/>
  <c r="S10" i="1"/>
  <c r="N10" i="1"/>
  <c r="AA10" i="1" s="1"/>
  <c r="AG10" i="1" s="1"/>
  <c r="J10" i="1"/>
  <c r="W10" i="1" s="1"/>
  <c r="I10" i="1"/>
  <c r="F10" i="1" s="1"/>
  <c r="AE10" i="1" s="1"/>
  <c r="U9" i="1"/>
  <c r="T9" i="1"/>
  <c r="S9" i="1"/>
  <c r="N9" i="1"/>
  <c r="J9" i="1"/>
  <c r="I9" i="1"/>
  <c r="F9" i="1"/>
  <c r="AE9" i="1" s="1"/>
  <c r="AE8" i="1"/>
  <c r="AD8" i="1"/>
  <c r="AA8" i="1"/>
  <c r="AG8" i="1" s="1"/>
  <c r="Z8" i="1"/>
  <c r="X8" i="1"/>
  <c r="W8" i="1"/>
  <c r="V8" i="1"/>
  <c r="AI8" i="1" s="1"/>
  <c r="U8" i="1"/>
  <c r="T8" i="1"/>
  <c r="S8" i="1"/>
  <c r="N8" i="1"/>
  <c r="J8" i="1"/>
  <c r="R8" i="1" s="1"/>
  <c r="I8" i="1"/>
  <c r="F8" i="1"/>
  <c r="AE7" i="1"/>
  <c r="Z7" i="1"/>
  <c r="W7" i="1"/>
  <c r="U7" i="1"/>
  <c r="T7" i="1"/>
  <c r="S7" i="1"/>
  <c r="N7" i="1"/>
  <c r="R7" i="1" s="1"/>
  <c r="AD7" i="1" s="1"/>
  <c r="J7" i="1"/>
  <c r="I7" i="1"/>
  <c r="F7" i="1"/>
  <c r="U6" i="1"/>
  <c r="T6" i="1"/>
  <c r="S6" i="1"/>
  <c r="N6" i="1"/>
  <c r="AA6" i="1" s="1"/>
  <c r="AG6" i="1" s="1"/>
  <c r="J6" i="1"/>
  <c r="Z6" i="1" s="1"/>
  <c r="I6" i="1"/>
  <c r="F6" i="1"/>
  <c r="AE6" i="1" s="1"/>
  <c r="W5" i="1"/>
  <c r="V5" i="1"/>
  <c r="AI5" i="1" s="1"/>
  <c r="U5" i="1"/>
  <c r="T5" i="1"/>
  <c r="S5" i="1"/>
  <c r="N5" i="1"/>
  <c r="J5" i="1"/>
  <c r="Z5" i="1" s="1"/>
  <c r="I5" i="1"/>
  <c r="F5" i="1"/>
  <c r="AE5" i="1" s="1"/>
  <c r="U4" i="1"/>
  <c r="T4" i="1"/>
  <c r="S4" i="1"/>
  <c r="N4" i="1"/>
  <c r="V4" i="1" s="1"/>
  <c r="AI4" i="1" s="1"/>
  <c r="J4" i="1"/>
  <c r="Z4" i="1" s="1"/>
  <c r="I4" i="1"/>
  <c r="F4" i="1"/>
  <c r="AE4" i="1" s="1"/>
  <c r="AI3" i="1"/>
  <c r="AG3" i="1"/>
  <c r="AE3" i="1"/>
  <c r="AA3" i="1"/>
  <c r="Z3" i="1"/>
  <c r="X3" i="1"/>
  <c r="W3" i="1"/>
  <c r="V3" i="1"/>
  <c r="U3" i="1"/>
  <c r="T3" i="1"/>
  <c r="S3" i="1"/>
  <c r="N3" i="1"/>
  <c r="J3" i="1"/>
  <c r="R3" i="1" s="1"/>
  <c r="AD3" i="1" s="1"/>
  <c r="I3" i="1"/>
  <c r="F3" i="1"/>
  <c r="X4" i="1" l="1"/>
  <c r="Z10" i="1"/>
  <c r="W52" i="1"/>
  <c r="W50" i="1"/>
  <c r="R50" i="1"/>
  <c r="AD50" i="1" s="1"/>
  <c r="X19" i="1"/>
  <c r="V19" i="1"/>
  <c r="AI19" i="1" s="1"/>
  <c r="AA19" i="1"/>
  <c r="AG19" i="1" s="1"/>
  <c r="W28" i="1"/>
  <c r="R28" i="1"/>
  <c r="AD28" i="1" s="1"/>
  <c r="R39" i="1"/>
  <c r="AD39" i="1" s="1"/>
  <c r="W29" i="1"/>
  <c r="Z29" i="1"/>
  <c r="R13" i="1"/>
  <c r="AD13" i="1" s="1"/>
  <c r="AA29" i="1"/>
  <c r="AG29" i="1" s="1"/>
  <c r="X29" i="1"/>
  <c r="X37" i="1"/>
  <c r="V37" i="1"/>
  <c r="AI37" i="1" s="1"/>
  <c r="W55" i="1"/>
  <c r="Z55" i="1"/>
  <c r="R55" i="1"/>
  <c r="AD55" i="1" s="1"/>
  <c r="R52" i="1"/>
  <c r="AD52" i="1" s="1"/>
  <c r="Z13" i="1"/>
  <c r="Z42" i="1"/>
  <c r="W42" i="1"/>
  <c r="X26" i="1"/>
  <c r="V29" i="1"/>
  <c r="AI29" i="1" s="1"/>
  <c r="Z50" i="1"/>
  <c r="R44" i="1"/>
  <c r="AD44" i="1" s="1"/>
  <c r="AA37" i="1"/>
  <c r="AG37" i="1" s="1"/>
  <c r="R21" i="1"/>
  <c r="AD21" i="1" s="1"/>
  <c r="V34" i="1"/>
  <c r="AI34" i="1" s="1"/>
  <c r="Z16" i="1"/>
  <c r="V6" i="1"/>
  <c r="AI6" i="1" s="1"/>
  <c r="R11" i="1"/>
  <c r="AD11" i="1" s="1"/>
  <c r="AA16" i="1"/>
  <c r="AG16" i="1" s="1"/>
  <c r="W6" i="1"/>
  <c r="V21" i="1"/>
  <c r="AI21" i="1" s="1"/>
  <c r="X28" i="1"/>
  <c r="AA15" i="1"/>
  <c r="AG15" i="1" s="1"/>
  <c r="X15" i="1"/>
  <c r="W33" i="1"/>
  <c r="Z33" i="1"/>
  <c r="R33" i="1"/>
  <c r="AD33" i="1" s="1"/>
  <c r="Z51" i="1"/>
  <c r="W51" i="1"/>
  <c r="AA28" i="1"/>
  <c r="AG28" i="1" s="1"/>
  <c r="R10" i="1"/>
  <c r="AD10" i="1" s="1"/>
  <c r="V7" i="1"/>
  <c r="AI7" i="1" s="1"/>
  <c r="X7" i="1"/>
  <c r="Z26" i="1"/>
  <c r="R42" i="1"/>
  <c r="AD42" i="1" s="1"/>
  <c r="X47" i="1"/>
  <c r="AA47" i="1"/>
  <c r="AG47" i="1" s="1"/>
  <c r="V47" i="1"/>
  <c r="AI47" i="1" s="1"/>
  <c r="V16" i="1"/>
  <c r="AI16" i="1" s="1"/>
  <c r="R47" i="1"/>
  <c r="AD47" i="1" s="1"/>
  <c r="AA4" i="1"/>
  <c r="AG4" i="1" s="1"/>
  <c r="W9" i="1"/>
  <c r="Z9" i="1"/>
  <c r="AA9" i="1"/>
  <c r="AG9" i="1" s="1"/>
  <c r="X9" i="1"/>
  <c r="V9" i="1"/>
  <c r="AI9" i="1" s="1"/>
  <c r="V39" i="1"/>
  <c r="AI39" i="1" s="1"/>
  <c r="X31" i="1"/>
  <c r="W39" i="1"/>
  <c r="V44" i="1"/>
  <c r="AI44" i="1" s="1"/>
  <c r="X39" i="1"/>
  <c r="W47" i="1"/>
  <c r="X6" i="1"/>
  <c r="Z44" i="1"/>
  <c r="AA56" i="1"/>
  <c r="AG56" i="1" s="1"/>
  <c r="X56" i="1"/>
  <c r="V24" i="1"/>
  <c r="AI24" i="1" s="1"/>
  <c r="V51" i="1"/>
  <c r="AI51" i="1" s="1"/>
  <c r="AA51" i="1"/>
  <c r="AG51" i="1" s="1"/>
  <c r="X51" i="1"/>
  <c r="Z21" i="1"/>
  <c r="AA38" i="1"/>
  <c r="AG38" i="1" s="1"/>
  <c r="X38" i="1"/>
  <c r="R51" i="1"/>
  <c r="AD51" i="1" s="1"/>
  <c r="AA5" i="1"/>
  <c r="AG5" i="1" s="1"/>
  <c r="X5" i="1"/>
  <c r="W11" i="1"/>
  <c r="W18" i="1"/>
  <c r="AA21" i="1"/>
  <c r="AG21" i="1" s="1"/>
  <c r="X24" i="1"/>
  <c r="V30" i="1"/>
  <c r="AI30" i="1" s="1"/>
  <c r="R38" i="1"/>
  <c r="AD38" i="1" s="1"/>
  <c r="W41" i="1"/>
  <c r="AA43" i="1"/>
  <c r="AG43" i="1" s="1"/>
  <c r="X43" i="1"/>
  <c r="AA7" i="1"/>
  <c r="AG7" i="1" s="1"/>
  <c r="AA52" i="1"/>
  <c r="AG52" i="1" s="1"/>
  <c r="R30" i="1"/>
  <c r="AD30" i="1" s="1"/>
  <c r="Z56" i="1"/>
  <c r="W56" i="1"/>
  <c r="Z28" i="1"/>
  <c r="Z46" i="1"/>
  <c r="W46" i="1"/>
  <c r="R56" i="1"/>
  <c r="AD56" i="1" s="1"/>
  <c r="X41" i="1"/>
  <c r="X13" i="1"/>
  <c r="V13" i="1"/>
  <c r="AI13" i="1" s="1"/>
  <c r="R26" i="1"/>
  <c r="AD26" i="1" s="1"/>
  <c r="W4" i="1"/>
  <c r="R4" i="1"/>
  <c r="AD4" i="1" s="1"/>
  <c r="R29" i="1"/>
  <c r="AD29" i="1" s="1"/>
  <c r="AA55" i="1"/>
  <c r="AG55" i="1" s="1"/>
  <c r="X55" i="1"/>
  <c r="V55" i="1"/>
  <c r="AI55" i="1" s="1"/>
  <c r="R16" i="1"/>
  <c r="AD16" i="1" s="1"/>
  <c r="V26" i="1"/>
  <c r="AI26" i="1" s="1"/>
  <c r="V10" i="1"/>
  <c r="AI10" i="1" s="1"/>
  <c r="W19" i="1"/>
  <c r="Z19" i="1"/>
  <c r="R31" i="1"/>
  <c r="AD31" i="1" s="1"/>
  <c r="R34" i="1"/>
  <c r="AD34" i="1" s="1"/>
  <c r="V42" i="1"/>
  <c r="AI42" i="1" s="1"/>
  <c r="AA42" i="1"/>
  <c r="AG42" i="1" s="1"/>
  <c r="X42" i="1"/>
  <c r="X10" i="1"/>
  <c r="R6" i="1"/>
  <c r="AD6" i="1" s="1"/>
  <c r="V52" i="1"/>
  <c r="AI52" i="1" s="1"/>
  <c r="N58" i="1"/>
  <c r="V31" i="1"/>
  <c r="AI31" i="1" s="1"/>
  <c r="X34" i="1"/>
  <c r="R9" i="1"/>
  <c r="AD9" i="1" s="1"/>
  <c r="R24" i="1"/>
  <c r="AD24" i="1" s="1"/>
  <c r="Z34" i="1"/>
  <c r="X44" i="1"/>
  <c r="R15" i="1"/>
  <c r="AD15" i="1" s="1"/>
  <c r="AA33" i="1"/>
  <c r="AG33" i="1" s="1"/>
  <c r="X33" i="1"/>
  <c r="V33" i="1"/>
  <c r="AI33" i="1" s="1"/>
  <c r="V11" i="1"/>
  <c r="AI11" i="1" s="1"/>
  <c r="W24" i="1"/>
  <c r="R5" i="1"/>
  <c r="AD5" i="1" s="1"/>
  <c r="Z23" i="1"/>
  <c r="W23" i="1"/>
  <c r="V15" i="1"/>
  <c r="AI15" i="1" s="1"/>
  <c r="Z18" i="1"/>
  <c r="V23" i="1"/>
  <c r="AI23" i="1" s="1"/>
  <c r="X23" i="1"/>
  <c r="Z41" i="1"/>
  <c r="V56" i="1"/>
  <c r="AI56" i="1" s="1"/>
  <c r="X46" i="1"/>
</calcChain>
</file>

<file path=xl/sharedStrings.xml><?xml version="1.0" encoding="utf-8"?>
<sst xmlns="http://schemas.openxmlformats.org/spreadsheetml/2006/main" count="404" uniqueCount="75">
  <si>
    <t>R2人口(人)
[R2国勢調査]</t>
    <rPh sb="2" eb="4">
      <t>ジンコウ</t>
    </rPh>
    <rPh sb="5" eb="6">
      <t>ニン</t>
    </rPh>
    <rPh sb="11" eb="15">
      <t>コクセイチョウサ</t>
    </rPh>
    <phoneticPr fontId="3"/>
  </si>
  <si>
    <r>
      <t>面積(km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)
[R2国勢調査]</t>
    </r>
    <rPh sb="0" eb="2">
      <t>メンセキ</t>
    </rPh>
    <rPh sb="11" eb="15">
      <t>コクセイチョウサ</t>
    </rPh>
    <phoneticPr fontId="3"/>
  </si>
  <si>
    <t>通勤・通学利用交通手段
[R2国勢調査]</t>
    <rPh sb="0" eb="2">
      <t>ツウキン</t>
    </rPh>
    <rPh sb="3" eb="5">
      <t>ツウガク</t>
    </rPh>
    <rPh sb="5" eb="7">
      <t>リヨウ</t>
    </rPh>
    <rPh sb="7" eb="9">
      <t>コウツウ</t>
    </rPh>
    <rPh sb="9" eb="11">
      <t>シュダン</t>
    </rPh>
    <rPh sb="15" eb="20">
      <t>コクセイチョウサ」</t>
    </rPh>
    <phoneticPr fontId="3"/>
  </si>
  <si>
    <t>路線距離(km)</t>
    <rPh sb="0" eb="2">
      <t>ロセン</t>
    </rPh>
    <rPh sb="2" eb="4">
      <t>キョリ</t>
    </rPh>
    <phoneticPr fontId="3"/>
  </si>
  <si>
    <t>列車運行距離(km)</t>
    <rPh sb="0" eb="2">
      <t>レッシャ</t>
    </rPh>
    <rPh sb="2" eb="4">
      <t>ウンコウ</t>
    </rPh>
    <rPh sb="4" eb="6">
      <t>キョリ</t>
    </rPh>
    <phoneticPr fontId="3"/>
  </si>
  <si>
    <t>平均運行本数(上下計：本)</t>
    <rPh sb="0" eb="2">
      <t>ヘイキン</t>
    </rPh>
    <rPh sb="2" eb="4">
      <t>ウンコウ</t>
    </rPh>
    <rPh sb="4" eb="6">
      <t>ホンスウ</t>
    </rPh>
    <rPh sb="7" eb="9">
      <t>ジョウゲ</t>
    </rPh>
    <rPh sb="9" eb="10">
      <t>ケイ</t>
    </rPh>
    <rPh sb="11" eb="12">
      <t>ホン</t>
    </rPh>
    <phoneticPr fontId="3"/>
  </si>
  <si>
    <t>人口千人当たり列車運行距離（km）</t>
    <rPh sb="0" eb="2">
      <t>ジンコウ</t>
    </rPh>
    <rPh sb="2" eb="4">
      <t>センニン</t>
    </rPh>
    <rPh sb="4" eb="5">
      <t>ア</t>
    </rPh>
    <rPh sb="7" eb="9">
      <t>レッシャ</t>
    </rPh>
    <rPh sb="9" eb="11">
      <t>ウンコウ</t>
    </rPh>
    <rPh sb="11" eb="13">
      <t>キョリ</t>
    </rPh>
    <phoneticPr fontId="3"/>
  </si>
  <si>
    <t>面積100km2当たり路線距離(km)</t>
    <rPh sb="0" eb="2">
      <t>メンセキ</t>
    </rPh>
    <rPh sb="8" eb="9">
      <t>ア</t>
    </rPh>
    <rPh sb="11" eb="13">
      <t>ロセン</t>
    </rPh>
    <rPh sb="13" eb="15">
      <t>キョリ</t>
    </rPh>
    <phoneticPr fontId="3"/>
  </si>
  <si>
    <t>面積1km2当たり列車運行距離(km)</t>
    <rPh sb="0" eb="2">
      <t>メンセキ</t>
    </rPh>
    <rPh sb="6" eb="7">
      <t>ア</t>
    </rPh>
    <rPh sb="9" eb="11">
      <t>レッシャ</t>
    </rPh>
    <rPh sb="11" eb="13">
      <t>ウンコウ</t>
    </rPh>
    <rPh sb="13" eb="15">
      <t>キョリ</t>
    </rPh>
    <phoneticPr fontId="3"/>
  </si>
  <si>
    <r>
      <t>可住地面積(km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)</t>
    </r>
    <rPh sb="0" eb="5">
      <t>カジュウチメンセキ</t>
    </rPh>
    <phoneticPr fontId="3"/>
  </si>
  <si>
    <r>
      <t>可住地面積1km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当たり路線距離(km)</t>
    </r>
    <rPh sb="0" eb="5">
      <t>カジュウチメンセキ</t>
    </rPh>
    <rPh sb="9" eb="10">
      <t>ア</t>
    </rPh>
    <rPh sb="12" eb="14">
      <t>ロセン</t>
    </rPh>
    <rPh sb="14" eb="16">
      <t>キョリ</t>
    </rPh>
    <phoneticPr fontId="3"/>
  </si>
  <si>
    <r>
      <t>可住地面積1km</t>
    </r>
    <r>
      <rPr>
        <vertAlign val="superscript"/>
        <sz val="10"/>
        <color theme="1"/>
        <rFont val="BIZ UDゴシック"/>
        <family val="3"/>
        <charset val="128"/>
      </rPr>
      <t>2</t>
    </r>
    <r>
      <rPr>
        <sz val="10"/>
        <color theme="1"/>
        <rFont val="BIZ UDゴシック"/>
        <family val="3"/>
        <charset val="128"/>
      </rPr>
      <t>当たり列車運行距離(km)</t>
    </r>
    <rPh sb="0" eb="5">
      <t>カジュウチメンセキ</t>
    </rPh>
    <rPh sb="9" eb="10">
      <t>ア</t>
    </rPh>
    <rPh sb="12" eb="14">
      <t>レッシャ</t>
    </rPh>
    <rPh sb="14" eb="16">
      <t>ウンコウ</t>
    </rPh>
    <rPh sb="16" eb="18">
      <t>キョリ</t>
    </rPh>
    <phoneticPr fontId="3"/>
  </si>
  <si>
    <t>平均運行本数（上下計：本）</t>
    <rPh sb="0" eb="2">
      <t>ヘイキン</t>
    </rPh>
    <rPh sb="2" eb="4">
      <t>ウンコウ</t>
    </rPh>
    <rPh sb="4" eb="6">
      <t>ホンスウ</t>
    </rPh>
    <rPh sb="7" eb="9">
      <t>ジョウゲ</t>
    </rPh>
    <rPh sb="9" eb="10">
      <t>ケイ</t>
    </rPh>
    <rPh sb="11" eb="12">
      <t>ホン</t>
    </rPh>
    <phoneticPr fontId="3"/>
  </si>
  <si>
    <t>地域区分</t>
    <rPh sb="0" eb="2">
      <t>チイキ</t>
    </rPh>
    <rPh sb="2" eb="4">
      <t>クブン</t>
    </rPh>
    <phoneticPr fontId="3"/>
  </si>
  <si>
    <t>鉄道・電車分担率(%)</t>
    <rPh sb="0" eb="2">
      <t>テツドウ</t>
    </rPh>
    <rPh sb="3" eb="5">
      <t>デンシャ</t>
    </rPh>
    <rPh sb="5" eb="8">
      <t>ブンタンリツ</t>
    </rPh>
    <phoneticPr fontId="3"/>
  </si>
  <si>
    <t>鉄道・電車</t>
    <rPh sb="0" eb="2">
      <t>テツドウ</t>
    </rPh>
    <rPh sb="3" eb="5">
      <t>デンシャ</t>
    </rPh>
    <phoneticPr fontId="3"/>
  </si>
  <si>
    <t>鉄道・電車以外</t>
    <rPh sb="0" eb="2">
      <t>テツドウ</t>
    </rPh>
    <rPh sb="3" eb="5">
      <t>デンシャ</t>
    </rPh>
    <rPh sb="5" eb="7">
      <t>イガイ</t>
    </rPh>
    <phoneticPr fontId="3"/>
  </si>
  <si>
    <t>計</t>
    <rPh sb="0" eb="1">
      <t>ケイ</t>
    </rPh>
    <phoneticPr fontId="3"/>
  </si>
  <si>
    <t>ＪＲ</t>
    <phoneticPr fontId="3"/>
  </si>
  <si>
    <t>民鉄</t>
    <rPh sb="0" eb="2">
      <t>ミンテツ</t>
    </rPh>
    <phoneticPr fontId="3"/>
  </si>
  <si>
    <t>路面電車</t>
    <rPh sb="0" eb="4">
      <t>ロメンデンシャ</t>
    </rPh>
    <phoneticPr fontId="3"/>
  </si>
  <si>
    <t>平均運行本数</t>
    <rPh sb="0" eb="2">
      <t>ヘイキン</t>
    </rPh>
    <rPh sb="2" eb="4">
      <t>ウンコウ</t>
    </rPh>
    <rPh sb="4" eb="6">
      <t>ホンスウ</t>
    </rPh>
    <phoneticPr fontId="3"/>
  </si>
  <si>
    <t>さいたま市</t>
    <rPh sb="4" eb="5">
      <t>シ</t>
    </rPh>
    <phoneticPr fontId="3"/>
  </si>
  <si>
    <t>東京都区部</t>
    <rPh sb="0" eb="5">
      <t>トウキョウトクブ</t>
    </rPh>
    <phoneticPr fontId="3"/>
  </si>
  <si>
    <t>大阪市</t>
    <rPh sb="0" eb="3">
      <t>オオサカシ</t>
    </rPh>
    <phoneticPr fontId="3"/>
  </si>
  <si>
    <t>千葉市</t>
    <rPh sb="0" eb="3">
      <t>チバシ</t>
    </rPh>
    <phoneticPr fontId="3"/>
  </si>
  <si>
    <t>神戸市</t>
    <rPh sb="0" eb="3">
      <t>コウベシ</t>
    </rPh>
    <phoneticPr fontId="3"/>
  </si>
  <si>
    <t>川崎市</t>
    <rPh sb="0" eb="3">
      <t>カワサキシ</t>
    </rPh>
    <phoneticPr fontId="3"/>
  </si>
  <si>
    <t>横浜市</t>
    <rPh sb="0" eb="3">
      <t>ヨコハマシ</t>
    </rPh>
    <phoneticPr fontId="3"/>
  </si>
  <si>
    <t>名古屋市</t>
    <rPh sb="0" eb="4">
      <t>ナゴヤシ</t>
    </rPh>
    <phoneticPr fontId="3"/>
  </si>
  <si>
    <t>堺市</t>
    <rPh sb="0" eb="2">
      <t>サカイシ</t>
    </rPh>
    <phoneticPr fontId="3"/>
  </si>
  <si>
    <t>相模原市</t>
    <rPh sb="0" eb="4">
      <t>サガミハラシ</t>
    </rPh>
    <phoneticPr fontId="3"/>
  </si>
  <si>
    <t>京都市</t>
    <rPh sb="0" eb="3">
      <t>キョウトシ</t>
    </rPh>
    <phoneticPr fontId="3"/>
  </si>
  <si>
    <t>札幌市</t>
    <rPh sb="0" eb="3">
      <t>サッポロシ</t>
    </rPh>
    <phoneticPr fontId="3"/>
  </si>
  <si>
    <t>福岡市</t>
    <rPh sb="0" eb="3">
      <t>フクオカシ</t>
    </rPh>
    <phoneticPr fontId="3"/>
  </si>
  <si>
    <t>広島市</t>
    <rPh sb="0" eb="3">
      <t>ヒロシマシ</t>
    </rPh>
    <phoneticPr fontId="3"/>
  </si>
  <si>
    <t>仙台市</t>
    <rPh sb="0" eb="3">
      <t>センダイシ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</si>
  <si>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</si>
  <si>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</si>
  <si>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</si>
  <si>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北九州市</t>
    <rPh sb="0" eb="4">
      <t>キタキュウシュウシ</t>
    </rPh>
    <phoneticPr fontId="3"/>
  </si>
  <si>
    <t>岡山市</t>
    <rPh sb="0" eb="3">
      <t>オカヤマシ</t>
    </rPh>
    <phoneticPr fontId="3"/>
  </si>
  <si>
    <t>熊本市</t>
    <rPh sb="0" eb="3">
      <t>クマモトシ</t>
    </rPh>
    <phoneticPr fontId="3"/>
  </si>
  <si>
    <t>青森市</t>
    <rPh sb="0" eb="3">
      <t>アオモリシ</t>
    </rPh>
    <phoneticPr fontId="3"/>
  </si>
  <si>
    <t>大津市</t>
    <rPh sb="0" eb="3">
      <t>オオツシ</t>
    </rPh>
    <phoneticPr fontId="3"/>
  </si>
  <si>
    <t>那覇市</t>
    <rPh sb="0" eb="3">
      <t>ナハシ</t>
    </rPh>
    <phoneticPr fontId="3"/>
  </si>
  <si>
    <t>盛岡市</t>
    <rPh sb="0" eb="3">
      <t>モリオカシ</t>
    </rPh>
    <phoneticPr fontId="3"/>
  </si>
  <si>
    <t>津市</t>
    <rPh sb="0" eb="2">
      <t>ツシ</t>
    </rPh>
    <phoneticPr fontId="3"/>
  </si>
  <si>
    <t>奈良市</t>
    <rPh sb="0" eb="3">
      <t>ナラシ</t>
    </rPh>
    <phoneticPr fontId="3"/>
  </si>
  <si>
    <t>秋田市</t>
    <rPh sb="0" eb="3">
      <t>アキタシ</t>
    </rPh>
    <phoneticPr fontId="3"/>
  </si>
  <si>
    <t>長崎市</t>
    <rPh sb="0" eb="3">
      <t>ナガサキシ</t>
    </rPh>
    <phoneticPr fontId="3"/>
  </si>
  <si>
    <t>山形市</t>
    <rPh sb="0" eb="3">
      <t>ヤマガタシ</t>
    </rPh>
    <phoneticPr fontId="3"/>
  </si>
  <si>
    <t>和歌山市</t>
    <rPh sb="0" eb="4">
      <t>ワカヤマシ</t>
    </rPh>
    <phoneticPr fontId="3"/>
  </si>
  <si>
    <t>福島市</t>
    <rPh sb="0" eb="3">
      <t>フクシマシ</t>
    </rPh>
    <phoneticPr fontId="3"/>
  </si>
  <si>
    <t>高知市</t>
    <rPh sb="0" eb="3">
      <t>コウチシ</t>
    </rPh>
    <phoneticPr fontId="3"/>
  </si>
  <si>
    <t>富山市</t>
    <rPh sb="0" eb="3">
      <t>トヤマシ</t>
    </rPh>
    <phoneticPr fontId="3"/>
  </si>
  <si>
    <t>岐阜市</t>
    <rPh sb="0" eb="3">
      <t>ギフシ</t>
    </rPh>
    <phoneticPr fontId="3"/>
  </si>
  <si>
    <t>水戸市</t>
    <rPh sb="0" eb="3">
      <t>ミトシ</t>
    </rPh>
    <phoneticPr fontId="3"/>
  </si>
  <si>
    <t>高松市</t>
    <rPh sb="0" eb="3">
      <t>タカマツシ</t>
    </rPh>
    <phoneticPr fontId="3"/>
  </si>
  <si>
    <t>宇都宮市</t>
    <rPh sb="0" eb="4">
      <t>ウツノミヤシ</t>
    </rPh>
    <phoneticPr fontId="3"/>
  </si>
  <si>
    <t>鹿児島市</t>
    <rPh sb="0" eb="4">
      <t>カゴシマシ</t>
    </rPh>
    <phoneticPr fontId="3"/>
  </si>
  <si>
    <t>前橋市</t>
    <rPh sb="0" eb="3">
      <t>マエバシシ</t>
    </rPh>
    <phoneticPr fontId="3"/>
  </si>
  <si>
    <t>金沢市</t>
    <rPh sb="0" eb="3">
      <t>カナザワシ</t>
    </rPh>
    <phoneticPr fontId="3"/>
  </si>
  <si>
    <t>松山市</t>
    <rPh sb="0" eb="3">
      <t>マツヤマシ</t>
    </rPh>
    <phoneticPr fontId="3"/>
  </si>
  <si>
    <t>山口市</t>
    <rPh sb="0" eb="3">
      <t>ヤマグチシ</t>
    </rPh>
    <phoneticPr fontId="3"/>
  </si>
  <si>
    <t>福井市</t>
    <rPh sb="0" eb="3">
      <t>フクイシ</t>
    </rPh>
    <phoneticPr fontId="3"/>
  </si>
  <si>
    <t>甲府市</t>
    <rPh sb="0" eb="3">
      <t>コウフシ</t>
    </rPh>
    <phoneticPr fontId="3"/>
  </si>
  <si>
    <t>長野市</t>
    <rPh sb="0" eb="3">
      <t>ナガノシ</t>
    </rPh>
    <phoneticPr fontId="3"/>
  </si>
  <si>
    <t>大分市</t>
    <rPh sb="0" eb="3">
      <t>オオイタシ</t>
    </rPh>
    <phoneticPr fontId="3"/>
  </si>
  <si>
    <t>佐賀市</t>
    <rPh sb="0" eb="3">
      <t>サガシ</t>
    </rPh>
    <phoneticPr fontId="3"/>
  </si>
  <si>
    <t>松江市</t>
    <rPh sb="0" eb="3">
      <t>マツエシ</t>
    </rPh>
    <phoneticPr fontId="3"/>
  </si>
  <si>
    <t>鳥取市</t>
    <rPh sb="0" eb="3">
      <t>トットリシ</t>
    </rPh>
    <phoneticPr fontId="3"/>
  </si>
  <si>
    <t>徳島市</t>
    <rPh sb="0" eb="3">
      <t>トクシマシ</t>
    </rPh>
    <phoneticPr fontId="3"/>
  </si>
  <si>
    <t>宮崎市</t>
    <rPh sb="0" eb="3">
      <t>ミヤザキシ</t>
    </rPh>
    <phoneticPr fontId="3"/>
  </si>
  <si>
    <t>出典：人口、面積、通勤・通学利用交通手段は令和２年国勢調査</t>
    <rPh sb="0" eb="2">
      <t>シュッテン</t>
    </rPh>
    <rPh sb="3" eb="5">
      <t>ジンコウ</t>
    </rPh>
    <rPh sb="6" eb="8">
      <t>メンセキ</t>
    </rPh>
    <rPh sb="9" eb="11">
      <t>ツウキン</t>
    </rPh>
    <rPh sb="12" eb="14">
      <t>ツウガク</t>
    </rPh>
    <rPh sb="14" eb="16">
      <t>リヨウ</t>
    </rPh>
    <rPh sb="16" eb="18">
      <t>コウツウ</t>
    </rPh>
    <rPh sb="18" eb="20">
      <t>シュダン</t>
    </rPh>
    <rPh sb="21" eb="23">
      <t>レイワ</t>
    </rPh>
    <rPh sb="24" eb="25">
      <t>ネン</t>
    </rPh>
    <rPh sb="25" eb="27">
      <t>コクセイ</t>
    </rPh>
    <rPh sb="27" eb="29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</si>
</sst>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0.0_);[Red]\(0.0\)"/>
    <numFmt numFmtId="179" formatCode="0.0_ "/>
    <numFmt numFmtId="180" formatCode="0.000_ "/>
  </numFmts>
  <fonts count="5" x14ac:knownFonts="1"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6"/>
      <name val="游ゴシック"/>
      <family val="2"/>
      <charset val="128"/>
      <scheme val="minor"/>
    </font>
    <font>
      <vertAlign val="superscript"/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鉄道平均運行本数と通勤・通学鉄道分担率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891BB43-254A-4379-B0EA-2707B5B2D5A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E8F-4122-BC4E-0A62119B1B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12C086-6E92-49F8-B1A5-7837783431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E8F-4122-BC4E-0A62119B1B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9D9E8E-3115-4877-9C64-DA6C9431F0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E8F-4122-BC4E-0A62119B1B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0F07C33-D626-4191-9C87-33E1977C9A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E8F-4122-BC4E-0A62119B1B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CAB779A-597E-42BD-B38D-69F700AB5B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E8F-4122-BC4E-0A62119B1B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D38EBB-F952-4688-A211-43E66890AD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E8F-4122-BC4E-0A62119B1B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04A7064-E45F-4730-9C4B-4B7282C960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E8F-4122-BC4E-0A62119B1B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FCE594A-541D-492C-9023-C843136005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E8F-4122-BC4E-0A62119B1B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6E9E257-C767-4807-93A8-364509D3EC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E8F-4122-BC4E-0A62119B1B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DE60CCB-6306-4325-9580-6AC34EA785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E8F-4122-BC4E-0A62119B1B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80D63A-3001-4A46-8110-B48CBD1B4C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E8F-4122-BC4E-0A62119B1B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80310BC-145D-45E7-8EEB-ECDE0C2713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E8F-4122-BC4E-0A62119B1B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A5D624E-BD74-4CD3-9FF2-CBAC6FB7F4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E8F-4122-BC4E-0A62119B1B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AAE1026-D757-485B-9528-48A49D2CBC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E8F-4122-BC4E-0A62119B1B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F96BB48-2B05-425D-AD36-38B8DEDF06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E8F-4122-BC4E-0A62119B1B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F747BD7-A02F-4E92-85DF-6E9B530A6D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E8F-4122-BC4E-0A62119B1B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98EF407-38C0-4801-BE92-6C5E3D2C05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E8F-4122-BC4E-0A62119B1B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1576C2C-5249-4568-8177-386EA9FA68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E8F-4122-BC4E-0A62119B1B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07E63C6-5194-4431-B9B2-C92F3A5A52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E8F-4122-BC4E-0A62119B1B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978BF30-9C17-4E2E-B45C-978FA2FFF0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E8F-4122-BC4E-0A62119B1B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6C6206C-BDB4-4A10-B180-1AD3EBEFEE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E8F-4122-BC4E-0A62119B1B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FAD3624-95C0-4C38-B3D3-B52DC9F320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E8F-4122-BC4E-0A62119B1B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415730F-C72D-4AA2-8FBD-3FA4E29C27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E8F-4122-BC4E-0A62119B1B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B2E56C8-2583-44EF-9C34-65AAB1ED43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E8F-4122-BC4E-0A62119B1B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AA4F7BC-7827-4B37-82F3-60FC5CB81E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E8F-4122-BC4E-0A62119B1B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DB581D6-8920-4D66-87C1-AFFCABB9F8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E8F-4122-BC4E-0A62119B1B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DC9B0FF-4487-40BE-AB92-16DCF97CBC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E8F-4122-BC4E-0A62119B1B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50B6227-1A08-49D7-9FA4-BADCA0B8775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E8F-4122-BC4E-0A62119B1B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81E2697-CA83-4FE9-81E7-47DC204BCE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E8F-4122-BC4E-0A62119B1B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9CE6692-4223-486E-9FF8-BA0D5C3149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E8F-4122-BC4E-0A62119B1B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4EB1A1D-CF63-4043-932C-E61B091A68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E8F-4122-BC4E-0A62119B1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[1]グラフ_政令市県庁市!$AD$26:$AD$56</c:f>
              <c:numCache>
                <c:formatCode>0.0_ </c:formatCode>
                <c:ptCount val="31"/>
                <c:pt idx="0">
                  <c:v>42.359612437747415</c:v>
                </c:pt>
                <c:pt idx="1">
                  <c:v>35.324618547149598</c:v>
                </c:pt>
                <c:pt idx="2">
                  <c:v>45.546545596635838</c:v>
                </c:pt>
                <c:pt idx="3">
                  <c:v>41.341855096924718</c:v>
                </c:pt>
                <c:pt idx="4">
                  <c:v>45.617186981069416</c:v>
                </c:pt>
                <c:pt idx="5">
                  <c:v>91.43275906402674</c:v>
                </c:pt>
                <c:pt idx="6">
                  <c:v>115.3239910082699</c:v>
                </c:pt>
                <c:pt idx="7">
                  <c:v>79.933470105509954</c:v>
                </c:pt>
                <c:pt idx="8">
                  <c:v>77.704322121108177</c:v>
                </c:pt>
                <c:pt idx="9">
                  <c:v>87.437222619899785</c:v>
                </c:pt>
                <c:pt idx="10">
                  <c:v>54.92388849262958</c:v>
                </c:pt>
                <c:pt idx="11">
                  <c:v>69.417559296097934</c:v>
                </c:pt>
                <c:pt idx="12">
                  <c:v>66.095753381566524</c:v>
                </c:pt>
                <c:pt idx="13">
                  <c:v>166.0442788626242</c:v>
                </c:pt>
                <c:pt idx="14">
                  <c:v>80.559200491273955</c:v>
                </c:pt>
                <c:pt idx="15">
                  <c:v>171.60369451420618</c:v>
                </c:pt>
                <c:pt idx="16">
                  <c:v>246.85525402239867</c:v>
                </c:pt>
                <c:pt idx="17">
                  <c:v>109.92563580421243</c:v>
                </c:pt>
                <c:pt idx="18">
                  <c:v>32.135415277962935</c:v>
                </c:pt>
                <c:pt idx="19">
                  <c:v>40.742106961821044</c:v>
                </c:pt>
                <c:pt idx="20">
                  <c:v>33.698635536337399</c:v>
                </c:pt>
                <c:pt idx="21">
                  <c:v>66.672444546078211</c:v>
                </c:pt>
                <c:pt idx="22">
                  <c:v>109.58166125230906</c:v>
                </c:pt>
                <c:pt idx="23">
                  <c:v>107.4317950540309</c:v>
                </c:pt>
                <c:pt idx="24">
                  <c:v>150.90747136361023</c:v>
                </c:pt>
                <c:pt idx="25">
                  <c:v>86.871657754010698</c:v>
                </c:pt>
                <c:pt idx="26">
                  <c:v>212.14611294819423</c:v>
                </c:pt>
                <c:pt idx="27">
                  <c:v>67.417699572643073</c:v>
                </c:pt>
                <c:pt idx="28">
                  <c:v>45.716222189479886</c:v>
                </c:pt>
                <c:pt idx="29">
                  <c:v>119.29771012609555</c:v>
                </c:pt>
                <c:pt idx="30">
                  <c:v>261.18785281915257</c:v>
                </c:pt>
              </c:numCache>
            </c:numRef>
          </c:xVal>
          <c:yVal>
            <c:numRef>
              <c:f>[1]グラフ_政令市県庁市!$AE$26:$AE$56</c:f>
              <c:numCache>
                <c:formatCode>0.0_ </c:formatCode>
                <c:ptCount val="31"/>
                <c:pt idx="0">
                  <c:v>3.9289991598591421</c:v>
                </c:pt>
                <c:pt idx="1">
                  <c:v>5.2481689169133521</c:v>
                </c:pt>
                <c:pt idx="2">
                  <c:v>3.366947574408989</c:v>
                </c:pt>
                <c:pt idx="3">
                  <c:v>2.813801478052159</c:v>
                </c:pt>
                <c:pt idx="4">
                  <c:v>7.6105416519392746</c:v>
                </c:pt>
                <c:pt idx="5">
                  <c:v>7.1737147381284307</c:v>
                </c:pt>
                <c:pt idx="6">
                  <c:v>5.8265786171444631</c:v>
                </c:pt>
                <c:pt idx="7">
                  <c:v>5.5095002022778541</c:v>
                </c:pt>
                <c:pt idx="8">
                  <c:v>6.6819634938640817</c:v>
                </c:pt>
                <c:pt idx="9">
                  <c:v>3.3412661587662713</c:v>
                </c:pt>
                <c:pt idx="10">
                  <c:v>3.5255882836926116</c:v>
                </c:pt>
                <c:pt idx="11">
                  <c:v>3.6780870347753423</c:v>
                </c:pt>
                <c:pt idx="12">
                  <c:v>8.8448315521818319</c:v>
                </c:pt>
                <c:pt idx="13">
                  <c:v>10.682119430377595</c:v>
                </c:pt>
                <c:pt idx="14">
                  <c:v>11.046050268549996</c:v>
                </c:pt>
                <c:pt idx="15">
                  <c:v>39.054570131173335</c:v>
                </c:pt>
                <c:pt idx="16">
                  <c:v>44.319953303958485</c:v>
                </c:pt>
                <c:pt idx="17">
                  <c:v>9.8104616321474776</c:v>
                </c:pt>
                <c:pt idx="18">
                  <c:v>4.0077311553089343</c:v>
                </c:pt>
                <c:pt idx="19">
                  <c:v>1.9664284827344871</c:v>
                </c:pt>
                <c:pt idx="20">
                  <c:v>4.7573176110118149</c:v>
                </c:pt>
                <c:pt idx="21">
                  <c:v>1.8160111814264084</c:v>
                </c:pt>
                <c:pt idx="22">
                  <c:v>8.8620029696206686</c:v>
                </c:pt>
                <c:pt idx="23">
                  <c:v>6.5678775303748198</c:v>
                </c:pt>
                <c:pt idx="24">
                  <c:v>3.8479358754575359</c:v>
                </c:pt>
                <c:pt idx="25">
                  <c:v>2.9541926588698093</c:v>
                </c:pt>
                <c:pt idx="26">
                  <c:v>9.1154093067305677</c:v>
                </c:pt>
                <c:pt idx="27">
                  <c:v>4.5246266131760837</c:v>
                </c:pt>
                <c:pt idx="28">
                  <c:v>1.8371357771511578</c:v>
                </c:pt>
                <c:pt idx="29">
                  <c:v>7.5835191135007545</c:v>
                </c:pt>
                <c:pt idx="30">
                  <c:v>8.8424376141205112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[1]グラフ_政令市県庁市!$AC$26:$AC$56</c15:f>
                <c15:dlblRangeCache>
                  <c:ptCount val="31"/>
                  <c:pt idx="0">
                    <c:v>青森市</c:v>
                  </c:pt>
                  <c:pt idx="1">
                    <c:v>盛岡市</c:v>
                  </c:pt>
                  <c:pt idx="2">
                    <c:v>秋田市</c:v>
                  </c:pt>
                  <c:pt idx="3">
                    <c:v>山形市</c:v>
                  </c:pt>
                  <c:pt idx="4">
                    <c:v>福島市</c:v>
                  </c:pt>
                  <c:pt idx="5">
                    <c:v>水戸市</c:v>
                  </c:pt>
                  <c:pt idx="6">
                    <c:v>宇都宮市</c:v>
                  </c:pt>
                  <c:pt idx="7">
                    <c:v>前橋市</c:v>
                  </c:pt>
                  <c:pt idx="8">
                    <c:v>富山市</c:v>
                  </c:pt>
                  <c:pt idx="9">
                    <c:v>金沢市</c:v>
                  </c:pt>
                  <c:pt idx="10">
                    <c:v>福井市</c:v>
                  </c:pt>
                  <c:pt idx="11">
                    <c:v>甲府市</c:v>
                  </c:pt>
                  <c:pt idx="12">
                    <c:v>長野市</c:v>
                  </c:pt>
                  <c:pt idx="13">
                    <c:v>岐阜市</c:v>
                  </c:pt>
                  <c:pt idx="14">
                    <c:v>津市</c:v>
                  </c:pt>
                  <c:pt idx="15">
                    <c:v>大津市</c:v>
                  </c:pt>
                  <c:pt idx="16">
                    <c:v>奈良市</c:v>
                  </c:pt>
                  <c:pt idx="17">
                    <c:v>和歌山市</c:v>
                  </c:pt>
                  <c:pt idx="18">
                    <c:v>鳥取市</c:v>
                  </c:pt>
                  <c:pt idx="19">
                    <c:v>松江市</c:v>
                  </c:pt>
                  <c:pt idx="20">
                    <c:v>山口市</c:v>
                  </c:pt>
                  <c:pt idx="21">
                    <c:v>徳島市</c:v>
                  </c:pt>
                  <c:pt idx="22">
                    <c:v>高松市</c:v>
                  </c:pt>
                  <c:pt idx="23">
                    <c:v>松山市</c:v>
                  </c:pt>
                  <c:pt idx="24">
                    <c:v>高知市</c:v>
                  </c:pt>
                  <c:pt idx="25">
                    <c:v>佐賀市</c:v>
                  </c:pt>
                  <c:pt idx="26">
                    <c:v>長崎市</c:v>
                  </c:pt>
                  <c:pt idx="27">
                    <c:v>大分市</c:v>
                  </c:pt>
                  <c:pt idx="28">
                    <c:v>宮崎市</c:v>
                  </c:pt>
                  <c:pt idx="29">
                    <c:v>鹿児島市</c:v>
                  </c:pt>
                  <c:pt idx="30">
                    <c:v>那覇市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AE8F-4122-BC4E-0A62119B1B89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278141023"/>
        <c:axId val="1268910127"/>
      </c:scatterChart>
      <c:valAx>
        <c:axId val="1278141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平均鉄道運行本数（上下計）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910127"/>
        <c:crosses val="autoZero"/>
        <c:crossBetween val="midCat"/>
      </c:valAx>
      <c:valAx>
        <c:axId val="12689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通勤・通学鉄道分担率（％）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8141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381000</xdr:colOff>
      <xdr:row>59</xdr:row>
      <xdr:rowOff>107950</xdr:rowOff>
    </xdr:from>
    <xdr:to>
      <xdr:col>30</xdr:col>
      <xdr:colOff>679450</xdr:colOff>
      <xdr:row>83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0C76BC-4E2E-4546-9A3B-14FF4975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ira\Dropbox\00_GTFS_&#21508;&#22320;&#12398;&#12496;&#12473;&#12487;&#12540;&#12479;\00_&#20491;&#20154;&#20107;&#26989;&#20027;\02_&#20491;&#21029;&#20107;&#26989;\069_2_R6_&#37444;&#36947;&#38971;&#24230;\&#9733;&#36939;&#34892;&#26412;&#25968;2024_&#21306;&#38291;_&#21508;&#31278;&#38598;&#35336;c.xlsm" TargetMode="External"/><Relationship Id="rId1" Type="http://schemas.openxmlformats.org/officeDocument/2006/relationships/externalLinkPath" Target="/Users/akira/Dropbox/00_GTFS_&#21508;&#22320;&#12398;&#12496;&#12473;&#12487;&#12540;&#12479;/00_&#20491;&#20154;&#20107;&#26989;&#20027;/02_&#20491;&#21029;&#20107;&#26989;/069_2_R6_&#37444;&#36947;&#38971;&#24230;/&#9733;&#36939;&#34892;&#26412;&#25968;2024_&#21306;&#38291;_&#21508;&#31278;&#38598;&#35336;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路線リスト"/>
      <sheetName val="運行本数_重複なし区間別"/>
      <sheetName val="区間_種類_都道府県_県庁市"/>
      <sheetName val="路面電車"/>
      <sheetName val="都道府県"/>
      <sheetName val="政令市県庁市"/>
      <sheetName val="グラフ_都道府県"/>
      <sheetName val="グラフ_政令市県庁市"/>
      <sheetName val="利用交通手段"/>
      <sheetName val="R2人口面積"/>
      <sheetName val="可住地面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">
          <cell r="AC26" t="str">
            <v>青森市</v>
          </cell>
          <cell r="AD26">
            <v>42.359612437747415</v>
          </cell>
          <cell r="AE26">
            <v>3.9289991598591421</v>
          </cell>
        </row>
        <row r="27">
          <cell r="AC27" t="str">
            <v>盛岡市</v>
          </cell>
          <cell r="AD27">
            <v>35.324618547149598</v>
          </cell>
          <cell r="AE27">
            <v>5.2481689169133521</v>
          </cell>
        </row>
        <row r="28">
          <cell r="AC28" t="str">
            <v>秋田市</v>
          </cell>
          <cell r="AD28">
            <v>45.546545596635838</v>
          </cell>
          <cell r="AE28">
            <v>3.366947574408989</v>
          </cell>
        </row>
        <row r="29">
          <cell r="AC29" t="str">
            <v>山形市</v>
          </cell>
          <cell r="AD29">
            <v>41.341855096924718</v>
          </cell>
          <cell r="AE29">
            <v>2.813801478052159</v>
          </cell>
        </row>
        <row r="30">
          <cell r="AC30" t="str">
            <v>福島市</v>
          </cell>
          <cell r="AD30">
            <v>45.617186981069416</v>
          </cell>
          <cell r="AE30">
            <v>7.6105416519392746</v>
          </cell>
        </row>
        <row r="31">
          <cell r="AC31" t="str">
            <v>水戸市</v>
          </cell>
          <cell r="AD31">
            <v>91.43275906402674</v>
          </cell>
          <cell r="AE31">
            <v>7.1737147381284307</v>
          </cell>
        </row>
        <row r="32">
          <cell r="AC32" t="str">
            <v>宇都宮市</v>
          </cell>
          <cell r="AD32">
            <v>115.3239910082699</v>
          </cell>
          <cell r="AE32">
            <v>5.8265786171444631</v>
          </cell>
        </row>
        <row r="33">
          <cell r="AC33" t="str">
            <v>前橋市</v>
          </cell>
          <cell r="AD33">
            <v>79.933470105509954</v>
          </cell>
          <cell r="AE33">
            <v>5.5095002022778541</v>
          </cell>
        </row>
        <row r="34">
          <cell r="AC34" t="str">
            <v>富山市</v>
          </cell>
          <cell r="AD34">
            <v>77.704322121108177</v>
          </cell>
          <cell r="AE34">
            <v>6.6819634938640817</v>
          </cell>
        </row>
        <row r="35">
          <cell r="AC35" t="str">
            <v>金沢市</v>
          </cell>
          <cell r="AD35">
            <v>87.437222619899785</v>
          </cell>
          <cell r="AE35">
            <v>3.3412661587662713</v>
          </cell>
        </row>
        <row r="36">
          <cell r="AC36" t="str">
            <v>福井市</v>
          </cell>
          <cell r="AD36">
            <v>54.92388849262958</v>
          </cell>
          <cell r="AE36">
            <v>3.5255882836926116</v>
          </cell>
        </row>
        <row r="37">
          <cell r="AC37" t="str">
            <v>甲府市</v>
          </cell>
          <cell r="AD37">
            <v>69.417559296097934</v>
          </cell>
          <cell r="AE37">
            <v>3.6780870347753423</v>
          </cell>
        </row>
        <row r="38">
          <cell r="AC38" t="str">
            <v>長野市</v>
          </cell>
          <cell r="AD38">
            <v>66.095753381566524</v>
          </cell>
          <cell r="AE38">
            <v>8.8448315521818319</v>
          </cell>
        </row>
        <row r="39">
          <cell r="AC39" t="str">
            <v>岐阜市</v>
          </cell>
          <cell r="AD39">
            <v>166.0442788626242</v>
          </cell>
          <cell r="AE39">
            <v>10.682119430377595</v>
          </cell>
        </row>
        <row r="40">
          <cell r="AC40" t="str">
            <v>津市</v>
          </cell>
          <cell r="AD40">
            <v>80.559200491273955</v>
          </cell>
          <cell r="AE40">
            <v>11.046050268549996</v>
          </cell>
        </row>
        <row r="41">
          <cell r="AC41" t="str">
            <v>大津市</v>
          </cell>
          <cell r="AD41">
            <v>171.60369451420618</v>
          </cell>
          <cell r="AE41">
            <v>39.054570131173335</v>
          </cell>
        </row>
        <row r="42">
          <cell r="AC42" t="str">
            <v>奈良市</v>
          </cell>
          <cell r="AD42">
            <v>246.85525402239867</v>
          </cell>
          <cell r="AE42">
            <v>44.319953303958485</v>
          </cell>
        </row>
        <row r="43">
          <cell r="AC43" t="str">
            <v>和歌山市</v>
          </cell>
          <cell r="AD43">
            <v>109.92563580421243</v>
          </cell>
          <cell r="AE43">
            <v>9.8104616321474776</v>
          </cell>
        </row>
        <row r="44">
          <cell r="AC44" t="str">
            <v>鳥取市</v>
          </cell>
          <cell r="AD44">
            <v>32.135415277962935</v>
          </cell>
          <cell r="AE44">
            <v>4.0077311553089343</v>
          </cell>
        </row>
        <row r="45">
          <cell r="AC45" t="str">
            <v>松江市</v>
          </cell>
          <cell r="AD45">
            <v>40.742106961821044</v>
          </cell>
          <cell r="AE45">
            <v>1.9664284827344871</v>
          </cell>
        </row>
        <row r="46">
          <cell r="AC46" t="str">
            <v>山口市</v>
          </cell>
          <cell r="AD46">
            <v>33.698635536337399</v>
          </cell>
          <cell r="AE46">
            <v>4.7573176110118149</v>
          </cell>
        </row>
        <row r="47">
          <cell r="AC47" t="str">
            <v>徳島市</v>
          </cell>
          <cell r="AD47">
            <v>66.672444546078211</v>
          </cell>
          <cell r="AE47">
            <v>1.8160111814264084</v>
          </cell>
        </row>
        <row r="48">
          <cell r="AC48" t="str">
            <v>高松市</v>
          </cell>
          <cell r="AD48">
            <v>109.58166125230906</v>
          </cell>
          <cell r="AE48">
            <v>8.8620029696206686</v>
          </cell>
        </row>
        <row r="49">
          <cell r="AC49" t="str">
            <v>松山市</v>
          </cell>
          <cell r="AD49">
            <v>107.4317950540309</v>
          </cell>
          <cell r="AE49">
            <v>6.5678775303748198</v>
          </cell>
        </row>
        <row r="50">
          <cell r="AC50" t="str">
            <v>高知市</v>
          </cell>
          <cell r="AD50">
            <v>150.90747136361023</v>
          </cell>
          <cell r="AE50">
            <v>3.8479358754575359</v>
          </cell>
        </row>
        <row r="51">
          <cell r="AC51" t="str">
            <v>佐賀市</v>
          </cell>
          <cell r="AD51">
            <v>86.871657754010698</v>
          </cell>
          <cell r="AE51">
            <v>2.9541926588698093</v>
          </cell>
        </row>
        <row r="52">
          <cell r="AC52" t="str">
            <v>長崎市</v>
          </cell>
          <cell r="AD52">
            <v>212.14611294819423</v>
          </cell>
          <cell r="AE52">
            <v>9.1154093067305677</v>
          </cell>
        </row>
        <row r="53">
          <cell r="AC53" t="str">
            <v>大分市</v>
          </cell>
          <cell r="AD53">
            <v>67.417699572643073</v>
          </cell>
          <cell r="AE53">
            <v>4.5246266131760837</v>
          </cell>
        </row>
        <row r="54">
          <cell r="AC54" t="str">
            <v>宮崎市</v>
          </cell>
          <cell r="AD54">
            <v>45.716222189479886</v>
          </cell>
          <cell r="AE54">
            <v>1.8371357771511578</v>
          </cell>
        </row>
        <row r="55">
          <cell r="AC55" t="str">
            <v>鹿児島市</v>
          </cell>
          <cell r="AD55">
            <v>119.29771012609555</v>
          </cell>
          <cell r="AE55">
            <v>7.5835191135007545</v>
          </cell>
        </row>
        <row r="56">
          <cell r="AC56" t="str">
            <v>那覇市</v>
          </cell>
          <cell r="AD56">
            <v>261.18785281915257</v>
          </cell>
          <cell r="AE56">
            <v>8.8424376141205112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BE0F-15AF-454F-AD91-FBC31C1C3687}">
  <sheetPr codeName="Sheet1"/>
  <dimension ref="A1:AR58"/>
  <sheetViews>
    <sheetView tabSelected="1" workbookViewId="0"/>
  </sheetViews>
  <sheetFormatPr defaultColWidth="10.796875" defaultRowHeight="11.5" x14ac:dyDescent="0.15"/>
  <cols>
    <col min="1" max="1" width="7.296875" style="1" customWidth="1"/>
    <col min="2" max="2" width="8.5" style="1" customWidth="1"/>
    <col min="3" max="3" width="10.796875" style="1"/>
    <col min="4" max="4" width="13.69921875" style="6" customWidth="1"/>
    <col min="5" max="5" width="13.3984375" style="9" customWidth="1"/>
    <col min="6" max="6" width="12.296875" style="1" bestFit="1" customWidth="1"/>
    <col min="7" max="7" width="12.296875" style="6" bestFit="1" customWidth="1"/>
    <col min="8" max="8" width="10.8984375" style="6" bestFit="1" customWidth="1"/>
    <col min="9" max="9" width="12.296875" style="6" bestFit="1" customWidth="1"/>
    <col min="10" max="13" width="9.69921875" style="10" customWidth="1"/>
    <col min="14" max="14" width="11.19921875" style="1" customWidth="1"/>
    <col min="15" max="17" width="11.19921875" style="6" customWidth="1"/>
    <col min="18" max="21" width="9.59765625" style="1" customWidth="1"/>
    <col min="22" max="23" width="13.5" style="1" bestFit="1" customWidth="1"/>
    <col min="24" max="27" width="14.796875" style="1" customWidth="1"/>
    <col min="28" max="28" width="3.69921875" style="1" customWidth="1"/>
    <col min="29" max="35" width="10.796875" style="1"/>
    <col min="36" max="36" width="5.59765625" style="1" customWidth="1"/>
    <col min="37" max="37" width="13.3984375" style="1" customWidth="1"/>
    <col min="38" max="38" width="37.8984375" style="11" customWidth="1"/>
    <col min="39" max="39" width="4.8984375" style="11" customWidth="1"/>
    <col min="40" max="40" width="10.796875" style="1"/>
    <col min="41" max="41" width="34.296875" style="11" customWidth="1"/>
    <col min="42" max="42" width="5.09765625" style="1" customWidth="1"/>
    <col min="43" max="43" width="10.796875" style="1"/>
    <col min="44" max="44" width="31.3984375" style="1" customWidth="1"/>
    <col min="45" max="16384" width="10.796875" style="1"/>
  </cols>
  <sheetData>
    <row r="1" spans="1:44" ht="47.5" x14ac:dyDescent="0.15">
      <c r="D1" s="2" t="s">
        <v>0</v>
      </c>
      <c r="E1" s="3" t="s">
        <v>1</v>
      </c>
      <c r="F1" s="4" t="s">
        <v>2</v>
      </c>
      <c r="G1" s="5"/>
      <c r="H1" s="5"/>
      <c r="J1" s="7" t="s">
        <v>3</v>
      </c>
      <c r="K1" s="7"/>
      <c r="L1" s="7"/>
      <c r="M1" s="7"/>
      <c r="N1" s="5" t="s">
        <v>4</v>
      </c>
      <c r="O1" s="5"/>
      <c r="P1" s="5"/>
      <c r="Q1" s="5"/>
      <c r="R1" s="5" t="s">
        <v>5</v>
      </c>
      <c r="S1" s="5"/>
      <c r="T1" s="5"/>
      <c r="U1" s="5"/>
      <c r="V1" s="8" t="s">
        <v>6</v>
      </c>
      <c r="W1" s="8" t="s">
        <v>7</v>
      </c>
      <c r="X1" s="8" t="s">
        <v>8</v>
      </c>
      <c r="Y1" s="8" t="s">
        <v>9</v>
      </c>
      <c r="Z1" s="8" t="s">
        <v>10</v>
      </c>
      <c r="AA1" s="8" t="s">
        <v>11</v>
      </c>
      <c r="AG1" s="8" t="s">
        <v>11</v>
      </c>
      <c r="AI1" s="8" t="s">
        <v>6</v>
      </c>
      <c r="AL1" s="8" t="s">
        <v>11</v>
      </c>
      <c r="AM1" s="8"/>
      <c r="AO1" s="8" t="s">
        <v>6</v>
      </c>
      <c r="AR1" s="1" t="s">
        <v>12</v>
      </c>
    </row>
    <row r="2" spans="1:44" ht="23" x14ac:dyDescent="0.15">
      <c r="A2" s="1" t="s">
        <v>13</v>
      </c>
      <c r="F2" s="8" t="s">
        <v>14</v>
      </c>
      <c r="G2" s="2" t="s">
        <v>15</v>
      </c>
      <c r="H2" s="2" t="s">
        <v>16</v>
      </c>
      <c r="I2" s="2" t="s">
        <v>17</v>
      </c>
      <c r="J2" s="10" t="s">
        <v>17</v>
      </c>
      <c r="K2" s="10" t="s">
        <v>18</v>
      </c>
      <c r="L2" s="10" t="s">
        <v>19</v>
      </c>
      <c r="M2" s="10" t="s">
        <v>20</v>
      </c>
      <c r="N2" s="1" t="s">
        <v>17</v>
      </c>
      <c r="O2" s="6" t="s">
        <v>18</v>
      </c>
      <c r="P2" s="6" t="s">
        <v>19</v>
      </c>
      <c r="Q2" s="6" t="s">
        <v>20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17</v>
      </c>
      <c r="W2" s="1" t="s">
        <v>17</v>
      </c>
      <c r="X2" s="1" t="s">
        <v>17</v>
      </c>
      <c r="AD2" s="8" t="s">
        <v>21</v>
      </c>
      <c r="AE2" s="8" t="s">
        <v>14</v>
      </c>
    </row>
    <row r="3" spans="1:44" x14ac:dyDescent="0.15">
      <c r="A3" s="1">
        <v>1</v>
      </c>
      <c r="B3" s="1">
        <v>11100</v>
      </c>
      <c r="C3" s="1" t="s">
        <v>22</v>
      </c>
      <c r="D3" s="6">
        <v>1324025</v>
      </c>
      <c r="E3" s="9">
        <v>217.43</v>
      </c>
      <c r="F3" s="11">
        <f t="shared" ref="F3:F13" si="0">+G3/I3*100</f>
        <v>55.271274816961188</v>
      </c>
      <c r="G3" s="6">
        <v>295850</v>
      </c>
      <c r="H3" s="6">
        <v>239419</v>
      </c>
      <c r="I3" s="6">
        <f t="shared" ref="I3:I13" si="1">+G3+H3</f>
        <v>535269</v>
      </c>
      <c r="J3" s="10">
        <f t="shared" ref="J3:J13" si="2">+SUM(K3:M3)</f>
        <v>69.218000000000004</v>
      </c>
      <c r="K3" s="10">
        <v>50.362000000000002</v>
      </c>
      <c r="L3" s="10">
        <v>18.856000000000002</v>
      </c>
      <c r="M3" s="10">
        <v>0</v>
      </c>
      <c r="N3" s="6">
        <f t="shared" ref="N3:N13" si="3">+SUM(O3:Q3)</f>
        <v>22047.222000000002</v>
      </c>
      <c r="O3" s="6">
        <v>16907.383000000002</v>
      </c>
      <c r="P3" s="6">
        <v>5139.8389999999999</v>
      </c>
      <c r="Q3" s="6">
        <v>0</v>
      </c>
      <c r="R3" s="11">
        <f t="shared" ref="R3:U13" si="4">+IF(J3&gt;0,N3/J3,0)</f>
        <v>318.51862232367301</v>
      </c>
      <c r="S3" s="11">
        <f t="shared" si="4"/>
        <v>335.71706842460588</v>
      </c>
      <c r="T3" s="11">
        <f t="shared" si="4"/>
        <v>272.5837399236317</v>
      </c>
      <c r="U3" s="11">
        <f t="shared" si="4"/>
        <v>0</v>
      </c>
      <c r="V3" s="11">
        <f>+N3/D3*1000</f>
        <v>16.651665942863616</v>
      </c>
      <c r="W3" s="11">
        <f>+J3/E3*100</f>
        <v>31.834613438807892</v>
      </c>
      <c r="X3" s="11">
        <f>+N3/E3</f>
        <v>101.39917214735777</v>
      </c>
      <c r="Y3" s="11">
        <v>205.260458</v>
      </c>
      <c r="Z3" s="12">
        <f>+J3/Y3</f>
        <v>0.33722033300734428</v>
      </c>
      <c r="AA3" s="11">
        <f>+N3/Y3</f>
        <v>107.41095588902955</v>
      </c>
      <c r="AC3" s="1" t="s">
        <v>22</v>
      </c>
      <c r="AD3" s="11">
        <f>+R3</f>
        <v>318.51862232367301</v>
      </c>
      <c r="AE3" s="11">
        <f>+F3</f>
        <v>55.271274816961188</v>
      </c>
      <c r="AF3" s="1" t="s">
        <v>22</v>
      </c>
      <c r="AG3" s="11">
        <f>+AA3</f>
        <v>107.41095588902955</v>
      </c>
      <c r="AH3" s="1" t="s">
        <v>22</v>
      </c>
      <c r="AI3" s="11">
        <f>+V3</f>
        <v>16.651665942863616</v>
      </c>
      <c r="AK3" s="1" t="s">
        <v>23</v>
      </c>
      <c r="AL3" s="11">
        <v>678.02795218122969</v>
      </c>
      <c r="AN3" s="1" t="s">
        <v>24</v>
      </c>
      <c r="AO3" s="11">
        <v>44.235543225360161</v>
      </c>
      <c r="AQ3" s="1" t="s">
        <v>23</v>
      </c>
      <c r="AR3" s="11">
        <v>529.70203355148226</v>
      </c>
    </row>
    <row r="4" spans="1:44" x14ac:dyDescent="0.15">
      <c r="A4" s="1">
        <v>1</v>
      </c>
      <c r="B4" s="1">
        <v>12100</v>
      </c>
      <c r="C4" s="1" t="s">
        <v>25</v>
      </c>
      <c r="D4" s="6">
        <v>974951</v>
      </c>
      <c r="E4" s="9">
        <v>271.77999999999997</v>
      </c>
      <c r="F4" s="11">
        <f t="shared" si="0"/>
        <v>48.003868652023023</v>
      </c>
      <c r="G4" s="6">
        <v>185630</v>
      </c>
      <c r="H4" s="6">
        <v>201068</v>
      </c>
      <c r="I4" s="6">
        <f t="shared" si="1"/>
        <v>386698</v>
      </c>
      <c r="J4" s="10">
        <f t="shared" si="2"/>
        <v>94.669000000000011</v>
      </c>
      <c r="K4" s="10">
        <v>57.725000000000001</v>
      </c>
      <c r="L4" s="10">
        <v>36.944000000000003</v>
      </c>
      <c r="M4" s="10">
        <v>0</v>
      </c>
      <c r="N4" s="6">
        <f t="shared" si="3"/>
        <v>21180.745999999999</v>
      </c>
      <c r="O4" s="6">
        <v>14327.778</v>
      </c>
      <c r="P4" s="6">
        <v>6852.9679999999998</v>
      </c>
      <c r="Q4" s="6">
        <v>0</v>
      </c>
      <c r="R4" s="11">
        <f t="shared" si="4"/>
        <v>223.7347600587309</v>
      </c>
      <c r="S4" s="11">
        <f t="shared" si="4"/>
        <v>248.2075010827198</v>
      </c>
      <c r="T4" s="11">
        <f t="shared" si="4"/>
        <v>185.49610220874837</v>
      </c>
      <c r="U4" s="11">
        <f t="shared" si="4"/>
        <v>0</v>
      </c>
      <c r="V4" s="11">
        <f t="shared" ref="V4:V56" si="5">+N4/D4*1000</f>
        <v>21.724933868471339</v>
      </c>
      <c r="W4" s="11">
        <f t="shared" ref="W4:W56" si="6">+J4/E4*100</f>
        <v>34.832953123850181</v>
      </c>
      <c r="X4" s="11">
        <f t="shared" ref="X4:X56" si="7">+N4/E4</f>
        <v>77.933424093016413</v>
      </c>
      <c r="Y4" s="11">
        <v>220.38900999999998</v>
      </c>
      <c r="Z4" s="12">
        <f t="shared" ref="Z4:Z56" si="8">+J4/Y4</f>
        <v>0.42955408711169407</v>
      </c>
      <c r="AA4" s="11">
        <f t="shared" ref="AA4:AA56" si="9">+N4/Y4</f>
        <v>96.106180612182072</v>
      </c>
      <c r="AC4" s="1" t="s">
        <v>25</v>
      </c>
      <c r="AD4" s="11">
        <f t="shared" ref="AD4:AD56" si="10">+R4</f>
        <v>223.7347600587309</v>
      </c>
      <c r="AE4" s="11">
        <f t="shared" ref="AE4:AE56" si="11">+F4</f>
        <v>48.003868652023023</v>
      </c>
      <c r="AF4" s="1" t="s">
        <v>25</v>
      </c>
      <c r="AG4" s="11">
        <f t="shared" ref="AG4:AG56" si="12">+AA4</f>
        <v>96.106180612182072</v>
      </c>
      <c r="AH4" s="1" t="s">
        <v>25</v>
      </c>
      <c r="AI4" s="11">
        <f t="shared" ref="AI4:AI56" si="13">+V4</f>
        <v>21.724933868471339</v>
      </c>
      <c r="AK4" s="1" t="s">
        <v>24</v>
      </c>
      <c r="AL4" s="11">
        <v>609.64018130453428</v>
      </c>
      <c r="AN4" s="1" t="s">
        <v>26</v>
      </c>
      <c r="AO4" s="11">
        <v>40.189810589370765</v>
      </c>
      <c r="AQ4" s="1" t="s">
        <v>27</v>
      </c>
      <c r="AR4" s="11">
        <v>429.94507593591516</v>
      </c>
    </row>
    <row r="5" spans="1:44" x14ac:dyDescent="0.15">
      <c r="A5" s="1">
        <v>1</v>
      </c>
      <c r="B5" s="1">
        <v>13100</v>
      </c>
      <c r="C5" s="1" t="s">
        <v>23</v>
      </c>
      <c r="D5" s="6">
        <v>9733276</v>
      </c>
      <c r="E5" s="9">
        <v>627.53</v>
      </c>
      <c r="F5" s="11">
        <f t="shared" si="0"/>
        <v>72.67841757043611</v>
      </c>
      <c r="G5" s="6">
        <v>2485019</v>
      </c>
      <c r="H5" s="6">
        <v>934179</v>
      </c>
      <c r="I5" s="6">
        <f t="shared" si="1"/>
        <v>3419198</v>
      </c>
      <c r="J5" s="10">
        <f t="shared" si="2"/>
        <v>732.06899999999996</v>
      </c>
      <c r="K5" s="10">
        <v>154.702</v>
      </c>
      <c r="L5" s="10">
        <v>560.28599999999994</v>
      </c>
      <c r="M5" s="10">
        <v>17.081</v>
      </c>
      <c r="N5" s="6">
        <f t="shared" si="3"/>
        <v>383228.80600000004</v>
      </c>
      <c r="O5" s="6">
        <v>100951.24800000001</v>
      </c>
      <c r="P5" s="6">
        <v>276476.15700000001</v>
      </c>
      <c r="Q5" s="6">
        <v>5801.4009999999998</v>
      </c>
      <c r="R5" s="11">
        <f t="shared" si="4"/>
        <v>523.48727510658159</v>
      </c>
      <c r="S5" s="11">
        <f t="shared" si="4"/>
        <v>652.55295988416447</v>
      </c>
      <c r="T5" s="11">
        <f t="shared" si="4"/>
        <v>493.45540848780809</v>
      </c>
      <c r="U5" s="11">
        <f t="shared" si="4"/>
        <v>339.64059481295004</v>
      </c>
      <c r="V5" s="11">
        <f t="shared" si="5"/>
        <v>39.373054457718041</v>
      </c>
      <c r="W5" s="11">
        <f t="shared" si="6"/>
        <v>116.65880515672558</v>
      </c>
      <c r="X5" s="11">
        <f t="shared" si="7"/>
        <v>610.69400028683901</v>
      </c>
      <c r="Y5" s="11">
        <v>571.92101999999988</v>
      </c>
      <c r="Z5" s="12">
        <f t="shared" si="8"/>
        <v>1.280017649989504</v>
      </c>
      <c r="AA5" s="11">
        <f t="shared" si="9"/>
        <v>670.07295168133555</v>
      </c>
      <c r="AC5" s="1" t="s">
        <v>23</v>
      </c>
      <c r="AD5" s="11">
        <f t="shared" si="10"/>
        <v>523.48727510658159</v>
      </c>
      <c r="AE5" s="11">
        <f t="shared" si="11"/>
        <v>72.67841757043611</v>
      </c>
      <c r="AF5" s="1" t="s">
        <v>23</v>
      </c>
      <c r="AG5" s="11">
        <f t="shared" si="12"/>
        <v>670.07295168133555</v>
      </c>
      <c r="AH5" s="1" t="s">
        <v>23</v>
      </c>
      <c r="AI5" s="11">
        <f t="shared" si="13"/>
        <v>39.373054457718041</v>
      </c>
      <c r="AK5" s="1" t="s">
        <v>28</v>
      </c>
      <c r="AL5" s="11">
        <v>273.85656647231184</v>
      </c>
      <c r="AN5" s="1" t="s">
        <v>23</v>
      </c>
      <c r="AO5" s="11">
        <v>39.840485156282433</v>
      </c>
      <c r="AQ5" s="1" t="s">
        <v>24</v>
      </c>
      <c r="AR5" s="11">
        <v>429.63562581601337</v>
      </c>
    </row>
    <row r="6" spans="1:44" x14ac:dyDescent="0.15">
      <c r="A6" s="1">
        <v>1</v>
      </c>
      <c r="B6" s="1">
        <v>14100</v>
      </c>
      <c r="C6" s="1" t="s">
        <v>28</v>
      </c>
      <c r="D6" s="6">
        <v>3777491</v>
      </c>
      <c r="E6" s="9">
        <v>437.71</v>
      </c>
      <c r="F6" s="11">
        <f t="shared" si="0"/>
        <v>67.318132464712264</v>
      </c>
      <c r="G6" s="6">
        <v>998820</v>
      </c>
      <c r="H6" s="6">
        <v>484911</v>
      </c>
      <c r="I6" s="6">
        <f t="shared" si="1"/>
        <v>1483731</v>
      </c>
      <c r="J6" s="10">
        <f t="shared" si="2"/>
        <v>261.17200000000003</v>
      </c>
      <c r="K6" s="10">
        <v>99.551000000000002</v>
      </c>
      <c r="L6" s="10">
        <v>161.62100000000001</v>
      </c>
      <c r="M6" s="10">
        <v>0</v>
      </c>
      <c r="N6" s="6">
        <f t="shared" si="3"/>
        <v>106431.86</v>
      </c>
      <c r="O6" s="6">
        <v>36211.659</v>
      </c>
      <c r="P6" s="6">
        <v>70220.201000000001</v>
      </c>
      <c r="Q6" s="6">
        <v>0</v>
      </c>
      <c r="R6" s="11">
        <f t="shared" si="4"/>
        <v>407.51634937895329</v>
      </c>
      <c r="S6" s="11">
        <f t="shared" si="4"/>
        <v>363.74982672198166</v>
      </c>
      <c r="T6" s="11">
        <f t="shared" si="4"/>
        <v>434.47448660755714</v>
      </c>
      <c r="U6" s="11">
        <f t="shared" si="4"/>
        <v>0</v>
      </c>
      <c r="V6" s="11">
        <f t="shared" si="5"/>
        <v>28.175278246857506</v>
      </c>
      <c r="W6" s="11">
        <f t="shared" si="6"/>
        <v>59.667816590893516</v>
      </c>
      <c r="X6" s="11">
        <f t="shared" si="7"/>
        <v>243.15610792533872</v>
      </c>
      <c r="Y6" s="11">
        <v>388.64089100000001</v>
      </c>
      <c r="Z6" s="12">
        <f t="shared" si="8"/>
        <v>0.67201369194061467</v>
      </c>
      <c r="AA6" s="11">
        <f t="shared" si="9"/>
        <v>273.85656647231184</v>
      </c>
      <c r="AC6" s="1" t="s">
        <v>28</v>
      </c>
      <c r="AD6" s="11">
        <f t="shared" si="10"/>
        <v>407.51634937895329</v>
      </c>
      <c r="AE6" s="11">
        <f t="shared" si="11"/>
        <v>67.318132464712264</v>
      </c>
      <c r="AF6" s="1" t="s">
        <v>28</v>
      </c>
      <c r="AG6" s="11">
        <f t="shared" si="12"/>
        <v>273.85656647231184</v>
      </c>
      <c r="AH6" s="1" t="s">
        <v>28</v>
      </c>
      <c r="AI6" s="11">
        <f t="shared" si="13"/>
        <v>28.175278246857506</v>
      </c>
      <c r="AK6" s="1" t="s">
        <v>27</v>
      </c>
      <c r="AL6" s="11">
        <v>251.4699238412077</v>
      </c>
      <c r="AN6" s="1" t="s">
        <v>29</v>
      </c>
      <c r="AO6" s="11">
        <v>30.382317629544254</v>
      </c>
      <c r="AQ6" s="1" t="s">
        <v>28</v>
      </c>
      <c r="AR6" s="11">
        <v>407.51634937895329</v>
      </c>
    </row>
    <row r="7" spans="1:44" x14ac:dyDescent="0.15">
      <c r="A7" s="1">
        <v>1</v>
      </c>
      <c r="B7" s="1">
        <v>14130</v>
      </c>
      <c r="C7" s="1" t="s">
        <v>27</v>
      </c>
      <c r="D7" s="6">
        <v>1538262</v>
      </c>
      <c r="E7" s="9">
        <v>143.01</v>
      </c>
      <c r="F7" s="11">
        <f t="shared" si="0"/>
        <v>69.969285436606228</v>
      </c>
      <c r="G7" s="6">
        <v>435563</v>
      </c>
      <c r="H7" s="6">
        <v>186943</v>
      </c>
      <c r="I7" s="6">
        <f t="shared" si="1"/>
        <v>622506</v>
      </c>
      <c r="J7" s="10">
        <f t="shared" si="2"/>
        <v>74.338999999999999</v>
      </c>
      <c r="K7" s="10">
        <v>39.088999999999999</v>
      </c>
      <c r="L7" s="10">
        <v>35.25</v>
      </c>
      <c r="M7" s="10">
        <v>0</v>
      </c>
      <c r="N7" s="6">
        <f t="shared" si="3"/>
        <v>31961.686999999998</v>
      </c>
      <c r="O7" s="6">
        <v>11852.78</v>
      </c>
      <c r="P7" s="6">
        <v>20108.906999999999</v>
      </c>
      <c r="Q7" s="6">
        <v>0</v>
      </c>
      <c r="R7" s="11">
        <f t="shared" si="4"/>
        <v>429.94507593591516</v>
      </c>
      <c r="S7" s="11">
        <f t="shared" si="4"/>
        <v>303.22545984803912</v>
      </c>
      <c r="T7" s="11">
        <f t="shared" si="4"/>
        <v>570.46544680851059</v>
      </c>
      <c r="U7" s="11">
        <f t="shared" si="4"/>
        <v>0</v>
      </c>
      <c r="V7" s="11">
        <f t="shared" si="5"/>
        <v>20.777791429548412</v>
      </c>
      <c r="W7" s="11">
        <f t="shared" si="6"/>
        <v>51.981679602824983</v>
      </c>
      <c r="X7" s="11">
        <f t="shared" si="7"/>
        <v>223.49267184113</v>
      </c>
      <c r="Y7" s="11">
        <v>127.09944200000001</v>
      </c>
      <c r="Z7" s="12">
        <f t="shared" si="8"/>
        <v>0.58488848440420371</v>
      </c>
      <c r="AA7" s="11">
        <f t="shared" si="9"/>
        <v>251.4699238412077</v>
      </c>
      <c r="AC7" s="1" t="s">
        <v>27</v>
      </c>
      <c r="AD7" s="11">
        <f t="shared" si="10"/>
        <v>429.94507593591516</v>
      </c>
      <c r="AE7" s="11">
        <f t="shared" si="11"/>
        <v>69.969285436606228</v>
      </c>
      <c r="AF7" s="1" t="s">
        <v>27</v>
      </c>
      <c r="AG7" s="11">
        <f t="shared" si="12"/>
        <v>251.4699238412077</v>
      </c>
      <c r="AH7" s="1" t="s">
        <v>27</v>
      </c>
      <c r="AI7" s="11">
        <f t="shared" si="13"/>
        <v>20.777791429548412</v>
      </c>
      <c r="AK7" s="1" t="s">
        <v>29</v>
      </c>
      <c r="AL7" s="11">
        <v>243.42813642892693</v>
      </c>
      <c r="AN7" s="1" t="s">
        <v>28</v>
      </c>
      <c r="AO7" s="11">
        <v>28.175278246857506</v>
      </c>
      <c r="AQ7" s="1" t="s">
        <v>30</v>
      </c>
      <c r="AR7" s="11">
        <v>348.18499120653996</v>
      </c>
    </row>
    <row r="8" spans="1:44" x14ac:dyDescent="0.15">
      <c r="A8" s="1">
        <v>1</v>
      </c>
      <c r="B8" s="1">
        <v>14150</v>
      </c>
      <c r="C8" s="1" t="s">
        <v>31</v>
      </c>
      <c r="D8" s="6">
        <v>725493</v>
      </c>
      <c r="E8" s="9">
        <v>328.91</v>
      </c>
      <c r="F8" s="11">
        <f t="shared" si="0"/>
        <v>43.572556442083474</v>
      </c>
      <c r="G8" s="6">
        <v>125004</v>
      </c>
      <c r="H8" s="6">
        <v>161883</v>
      </c>
      <c r="I8" s="6">
        <f t="shared" si="1"/>
        <v>286887</v>
      </c>
      <c r="J8" s="10">
        <f t="shared" si="2"/>
        <v>41.234999999999999</v>
      </c>
      <c r="K8" s="10">
        <v>32.994999999999997</v>
      </c>
      <c r="L8" s="10">
        <v>8.24</v>
      </c>
      <c r="M8" s="10">
        <v>0</v>
      </c>
      <c r="N8" s="6">
        <f t="shared" si="3"/>
        <v>8908.0580000000009</v>
      </c>
      <c r="O8" s="6">
        <v>5692.8270000000002</v>
      </c>
      <c r="P8" s="6">
        <v>3215.2310000000002</v>
      </c>
      <c r="Q8" s="6">
        <v>0</v>
      </c>
      <c r="R8" s="11">
        <f t="shared" si="4"/>
        <v>216.03147811325334</v>
      </c>
      <c r="S8" s="11">
        <f t="shared" si="4"/>
        <v>172.53605091680561</v>
      </c>
      <c r="T8" s="11">
        <f t="shared" si="4"/>
        <v>390.19793689320392</v>
      </c>
      <c r="U8" s="11">
        <f t="shared" si="4"/>
        <v>0</v>
      </c>
      <c r="V8" s="11">
        <f t="shared" si="5"/>
        <v>12.27862708530613</v>
      </c>
      <c r="W8" s="11">
        <f t="shared" si="6"/>
        <v>12.536864187771728</v>
      </c>
      <c r="X8" s="11">
        <f t="shared" si="7"/>
        <v>27.08357301389438</v>
      </c>
      <c r="Y8" s="11">
        <v>120.84429900000001</v>
      </c>
      <c r="Z8" s="12">
        <f t="shared" si="8"/>
        <v>0.34122420619941696</v>
      </c>
      <c r="AA8" s="11">
        <f t="shared" si="9"/>
        <v>73.71516963328159</v>
      </c>
      <c r="AC8" s="1" t="s">
        <v>31</v>
      </c>
      <c r="AD8" s="11">
        <f t="shared" si="10"/>
        <v>216.03147811325334</v>
      </c>
      <c r="AE8" s="11">
        <f t="shared" si="11"/>
        <v>43.572556442083474</v>
      </c>
      <c r="AF8" s="1" t="s">
        <v>31</v>
      </c>
      <c r="AG8" s="11">
        <f t="shared" si="12"/>
        <v>73.71516963328159</v>
      </c>
      <c r="AH8" s="1" t="s">
        <v>31</v>
      </c>
      <c r="AI8" s="11">
        <f t="shared" si="13"/>
        <v>12.27862708530613</v>
      </c>
      <c r="AK8" s="1" t="s">
        <v>26</v>
      </c>
      <c r="AL8" s="11">
        <v>217.66648190075026</v>
      </c>
      <c r="AN8" s="1" t="s">
        <v>32</v>
      </c>
      <c r="AO8" s="11">
        <v>27.192515933684177</v>
      </c>
      <c r="AQ8" s="1" t="s">
        <v>29</v>
      </c>
      <c r="AR8" s="11">
        <v>341.58445014365873</v>
      </c>
    </row>
    <row r="9" spans="1:44" x14ac:dyDescent="0.15">
      <c r="A9" s="1">
        <v>1</v>
      </c>
      <c r="B9" s="1">
        <v>23100</v>
      </c>
      <c r="C9" s="1" t="s">
        <v>29</v>
      </c>
      <c r="D9" s="6">
        <v>2332176</v>
      </c>
      <c r="E9" s="9">
        <v>326.5</v>
      </c>
      <c r="F9" s="11">
        <f t="shared" si="0"/>
        <v>38.164817155765931</v>
      </c>
      <c r="G9" s="6">
        <v>354442</v>
      </c>
      <c r="H9" s="6">
        <v>574272</v>
      </c>
      <c r="I9" s="6">
        <f t="shared" si="1"/>
        <v>928714</v>
      </c>
      <c r="J9" s="10">
        <f t="shared" si="2"/>
        <v>207.43600000000001</v>
      </c>
      <c r="K9" s="10">
        <v>37.645000000000003</v>
      </c>
      <c r="L9" s="10">
        <v>169.791</v>
      </c>
      <c r="M9" s="10">
        <v>0</v>
      </c>
      <c r="N9" s="6">
        <f t="shared" si="3"/>
        <v>70856.911999999997</v>
      </c>
      <c r="O9" s="6">
        <v>11416.934999999999</v>
      </c>
      <c r="P9" s="6">
        <v>59439.976999999999</v>
      </c>
      <c r="Q9" s="6">
        <v>0</v>
      </c>
      <c r="R9" s="11">
        <f t="shared" si="4"/>
        <v>341.58445014365873</v>
      </c>
      <c r="S9" s="11">
        <f t="shared" si="4"/>
        <v>303.27892150351971</v>
      </c>
      <c r="T9" s="11">
        <f t="shared" si="4"/>
        <v>350.07731269619711</v>
      </c>
      <c r="U9" s="11">
        <f t="shared" si="4"/>
        <v>0</v>
      </c>
      <c r="V9" s="11">
        <f t="shared" si="5"/>
        <v>30.382317629544254</v>
      </c>
      <c r="W9" s="11">
        <f t="shared" si="6"/>
        <v>63.53323124042879</v>
      </c>
      <c r="X9" s="11">
        <f t="shared" si="7"/>
        <v>217.01963859111791</v>
      </c>
      <c r="Y9" s="11">
        <v>291.07938399999995</v>
      </c>
      <c r="Z9" s="12">
        <f t="shared" si="8"/>
        <v>0.71264408062647278</v>
      </c>
      <c r="AA9" s="11">
        <f t="shared" si="9"/>
        <v>243.42813642892693</v>
      </c>
      <c r="AC9" s="1" t="s">
        <v>29</v>
      </c>
      <c r="AD9" s="11">
        <f t="shared" si="10"/>
        <v>341.58445014365873</v>
      </c>
      <c r="AE9" s="11">
        <f t="shared" si="11"/>
        <v>38.164817155765931</v>
      </c>
      <c r="AF9" s="1" t="s">
        <v>29</v>
      </c>
      <c r="AG9" s="11">
        <f t="shared" si="12"/>
        <v>243.42813642892693</v>
      </c>
      <c r="AH9" s="1" t="s">
        <v>29</v>
      </c>
      <c r="AI9" s="11">
        <f t="shared" si="13"/>
        <v>30.382317629544254</v>
      </c>
      <c r="AK9" s="1" t="s">
        <v>32</v>
      </c>
      <c r="AL9" s="11">
        <v>210.65220869142044</v>
      </c>
      <c r="AN9" s="1" t="s">
        <v>25</v>
      </c>
      <c r="AO9" s="11">
        <v>24.928973866378929</v>
      </c>
      <c r="AQ9" s="1" t="s">
        <v>26</v>
      </c>
      <c r="AR9" s="11">
        <v>341.39010955348743</v>
      </c>
    </row>
    <row r="10" spans="1:44" x14ac:dyDescent="0.15">
      <c r="A10" s="1">
        <v>1</v>
      </c>
      <c r="B10" s="1">
        <v>26100</v>
      </c>
      <c r="C10" s="1" t="s">
        <v>32</v>
      </c>
      <c r="D10" s="6">
        <v>1463723</v>
      </c>
      <c r="E10" s="9">
        <v>827.83</v>
      </c>
      <c r="F10" s="11">
        <f t="shared" si="0"/>
        <v>35.037552855494376</v>
      </c>
      <c r="G10" s="6">
        <v>175501</v>
      </c>
      <c r="H10" s="6">
        <v>325393</v>
      </c>
      <c r="I10" s="6">
        <f t="shared" si="1"/>
        <v>500894</v>
      </c>
      <c r="J10" s="10">
        <f t="shared" si="2"/>
        <v>140.24599999999998</v>
      </c>
      <c r="K10" s="10">
        <v>37.820999999999998</v>
      </c>
      <c r="L10" s="10">
        <v>88.974999999999994</v>
      </c>
      <c r="M10" s="10">
        <v>13.45</v>
      </c>
      <c r="N10" s="6">
        <f t="shared" si="3"/>
        <v>39802.311000000002</v>
      </c>
      <c r="O10" s="6">
        <v>9567.6540000000005</v>
      </c>
      <c r="P10" s="6">
        <v>27660.933000000001</v>
      </c>
      <c r="Q10" s="6">
        <v>2573.7240000000002</v>
      </c>
      <c r="R10" s="11">
        <f t="shared" si="4"/>
        <v>283.80353806882198</v>
      </c>
      <c r="S10" s="11">
        <f t="shared" si="4"/>
        <v>252.97199968271599</v>
      </c>
      <c r="T10" s="11">
        <f t="shared" si="4"/>
        <v>310.88432705816246</v>
      </c>
      <c r="U10" s="11">
        <f t="shared" si="4"/>
        <v>191.35494423791823</v>
      </c>
      <c r="V10" s="11">
        <f t="shared" si="5"/>
        <v>27.192515933684177</v>
      </c>
      <c r="W10" s="11">
        <f t="shared" si="6"/>
        <v>16.94140101228513</v>
      </c>
      <c r="X10" s="11">
        <f t="shared" si="7"/>
        <v>48.080295471292416</v>
      </c>
      <c r="Y10" s="11">
        <v>188.94798799999998</v>
      </c>
      <c r="Z10" s="12">
        <f t="shared" si="8"/>
        <v>0.74224659116243141</v>
      </c>
      <c r="AA10" s="11">
        <f t="shared" si="9"/>
        <v>210.65220869142044</v>
      </c>
      <c r="AC10" s="1" t="s">
        <v>32</v>
      </c>
      <c r="AD10" s="11">
        <f t="shared" si="10"/>
        <v>283.80353806882198</v>
      </c>
      <c r="AE10" s="11">
        <f t="shared" si="11"/>
        <v>35.037552855494376</v>
      </c>
      <c r="AF10" s="1" t="s">
        <v>32</v>
      </c>
      <c r="AG10" s="11">
        <f t="shared" si="12"/>
        <v>210.65220869142044</v>
      </c>
      <c r="AH10" s="1" t="s">
        <v>32</v>
      </c>
      <c r="AI10" s="11">
        <f t="shared" si="13"/>
        <v>27.192515933684177</v>
      </c>
      <c r="AK10" s="1" t="s">
        <v>30</v>
      </c>
      <c r="AL10" s="11">
        <v>137.74052804010833</v>
      </c>
      <c r="AN10" s="1" t="s">
        <v>30</v>
      </c>
      <c r="AO10" s="11">
        <v>21.807052136326938</v>
      </c>
      <c r="AQ10" s="1" t="s">
        <v>22</v>
      </c>
      <c r="AR10" s="11">
        <v>318.51862232367301</v>
      </c>
    </row>
    <row r="11" spans="1:44" x14ac:dyDescent="0.15">
      <c r="A11" s="1">
        <v>1</v>
      </c>
      <c r="B11" s="1">
        <v>27100</v>
      </c>
      <c r="C11" s="1" t="s">
        <v>24</v>
      </c>
      <c r="D11" s="6">
        <v>2752412</v>
      </c>
      <c r="E11" s="9">
        <v>225.32</v>
      </c>
      <c r="F11" s="11">
        <f t="shared" si="0"/>
        <v>56.022789461340004</v>
      </c>
      <c r="G11" s="6">
        <v>515943</v>
      </c>
      <c r="H11" s="6">
        <v>405009</v>
      </c>
      <c r="I11" s="6">
        <f t="shared" si="1"/>
        <v>920952</v>
      </c>
      <c r="J11" s="10">
        <f t="shared" si="2"/>
        <v>283.39</v>
      </c>
      <c r="K11" s="10">
        <v>76.524000000000001</v>
      </c>
      <c r="L11" s="10">
        <v>195.91499999999999</v>
      </c>
      <c r="M11" s="10">
        <v>10.951000000000001</v>
      </c>
      <c r="N11" s="6">
        <f t="shared" si="3"/>
        <v>121754.44000000002</v>
      </c>
      <c r="O11" s="6">
        <v>30824.437000000002</v>
      </c>
      <c r="P11" s="6">
        <v>88567.263000000006</v>
      </c>
      <c r="Q11" s="6">
        <v>2362.7399999999998</v>
      </c>
      <c r="R11" s="11">
        <f t="shared" si="4"/>
        <v>429.63562581601337</v>
      </c>
      <c r="S11" s="11">
        <f t="shared" si="4"/>
        <v>402.80744603000369</v>
      </c>
      <c r="T11" s="11">
        <f t="shared" si="4"/>
        <v>452.06984151290106</v>
      </c>
      <c r="U11" s="11">
        <f t="shared" si="4"/>
        <v>215.75563875445161</v>
      </c>
      <c r="V11" s="11">
        <f t="shared" si="5"/>
        <v>44.235543225360161</v>
      </c>
      <c r="W11" s="11">
        <f t="shared" si="6"/>
        <v>125.77223504349368</v>
      </c>
      <c r="X11" s="11">
        <f t="shared" si="7"/>
        <v>540.36232913190133</v>
      </c>
      <c r="Y11" s="11">
        <v>199.71524799999997</v>
      </c>
      <c r="Z11" s="12">
        <f t="shared" si="8"/>
        <v>1.4189702731160518</v>
      </c>
      <c r="AA11" s="11">
        <f t="shared" si="9"/>
        <v>609.64018130453428</v>
      </c>
      <c r="AC11" s="1" t="s">
        <v>24</v>
      </c>
      <c r="AD11" s="11">
        <f t="shared" si="10"/>
        <v>429.63562581601337</v>
      </c>
      <c r="AE11" s="11">
        <f t="shared" si="11"/>
        <v>56.022789461340004</v>
      </c>
      <c r="AF11" s="1" t="s">
        <v>24</v>
      </c>
      <c r="AG11" s="11">
        <f t="shared" si="12"/>
        <v>609.64018130453428</v>
      </c>
      <c r="AH11" s="1" t="s">
        <v>24</v>
      </c>
      <c r="AI11" s="11">
        <f t="shared" si="13"/>
        <v>44.235543225360161</v>
      </c>
      <c r="AK11" s="1" t="s">
        <v>25</v>
      </c>
      <c r="AL11" s="11">
        <v>110.28012694462397</v>
      </c>
      <c r="AN11" s="1" t="s">
        <v>27</v>
      </c>
      <c r="AO11" s="11">
        <v>20.777791429548412</v>
      </c>
      <c r="AQ11" s="1" t="s">
        <v>32</v>
      </c>
      <c r="AR11" s="11">
        <v>283.80353806882198</v>
      </c>
    </row>
    <row r="12" spans="1:44" x14ac:dyDescent="0.15">
      <c r="A12" s="1">
        <v>1</v>
      </c>
      <c r="B12" s="1">
        <v>27140</v>
      </c>
      <c r="C12" s="1" t="s">
        <v>30</v>
      </c>
      <c r="D12" s="6">
        <v>826161</v>
      </c>
      <c r="E12" s="9">
        <v>149.83000000000001</v>
      </c>
      <c r="F12" s="11">
        <f t="shared" si="0"/>
        <v>40.726762758083368</v>
      </c>
      <c r="G12" s="6">
        <v>130682</v>
      </c>
      <c r="H12" s="6">
        <v>190193</v>
      </c>
      <c r="I12" s="6">
        <f t="shared" si="1"/>
        <v>320875</v>
      </c>
      <c r="J12" s="10">
        <f t="shared" si="2"/>
        <v>51.743000000000002</v>
      </c>
      <c r="K12" s="10">
        <v>9.4740000000000002</v>
      </c>
      <c r="L12" s="10">
        <v>34.930999999999997</v>
      </c>
      <c r="M12" s="10">
        <v>7.3380000000000001</v>
      </c>
      <c r="N12" s="6">
        <f t="shared" si="3"/>
        <v>18016.135999999999</v>
      </c>
      <c r="O12" s="6">
        <v>3653.0160000000001</v>
      </c>
      <c r="P12" s="6">
        <v>13218.392</v>
      </c>
      <c r="Q12" s="6">
        <v>1144.7280000000001</v>
      </c>
      <c r="R12" s="11">
        <f t="shared" si="4"/>
        <v>348.18499120653996</v>
      </c>
      <c r="S12" s="11">
        <f t="shared" si="4"/>
        <v>385.58328055731477</v>
      </c>
      <c r="T12" s="11">
        <f t="shared" si="4"/>
        <v>378.41435973776879</v>
      </c>
      <c r="U12" s="11">
        <f t="shared" si="4"/>
        <v>156</v>
      </c>
      <c r="V12" s="11">
        <f t="shared" si="5"/>
        <v>21.807052136326938</v>
      </c>
      <c r="W12" s="11">
        <f t="shared" si="6"/>
        <v>34.534472402055663</v>
      </c>
      <c r="X12" s="11">
        <f t="shared" si="7"/>
        <v>120.24384969632248</v>
      </c>
      <c r="Y12" s="11">
        <v>130.79764000000003</v>
      </c>
      <c r="Z12" s="12">
        <f t="shared" si="8"/>
        <v>0.39559582267692284</v>
      </c>
      <c r="AA12" s="11">
        <f t="shared" si="9"/>
        <v>137.74052804010833</v>
      </c>
      <c r="AC12" s="1" t="s">
        <v>30</v>
      </c>
      <c r="AD12" s="11">
        <f t="shared" si="10"/>
        <v>348.18499120653996</v>
      </c>
      <c r="AE12" s="11">
        <f t="shared" si="11"/>
        <v>40.726762758083368</v>
      </c>
      <c r="AF12" s="1" t="s">
        <v>30</v>
      </c>
      <c r="AG12" s="11">
        <f t="shared" si="12"/>
        <v>137.74052804010833</v>
      </c>
      <c r="AH12" s="1" t="s">
        <v>30</v>
      </c>
      <c r="AI12" s="11">
        <f t="shared" si="13"/>
        <v>21.807052136326938</v>
      </c>
      <c r="AK12" s="1" t="s">
        <v>22</v>
      </c>
      <c r="AL12" s="11">
        <v>107.41095588902955</v>
      </c>
      <c r="AN12" s="1" t="s">
        <v>22</v>
      </c>
      <c r="AO12" s="11">
        <v>16.651665942863616</v>
      </c>
      <c r="AQ12" s="1" t="s">
        <v>25</v>
      </c>
      <c r="AR12" s="11">
        <v>256.73164393835361</v>
      </c>
    </row>
    <row r="13" spans="1:44" x14ac:dyDescent="0.15">
      <c r="A13" s="1">
        <v>1</v>
      </c>
      <c r="B13" s="1">
        <v>28100</v>
      </c>
      <c r="C13" s="1" t="s">
        <v>26</v>
      </c>
      <c r="D13" s="6">
        <v>1525152</v>
      </c>
      <c r="E13" s="9">
        <v>557.02</v>
      </c>
      <c r="F13" s="11">
        <f t="shared" si="0"/>
        <v>54.257246860034812</v>
      </c>
      <c r="G13" s="6">
        <v>305114</v>
      </c>
      <c r="H13" s="6">
        <v>257233</v>
      </c>
      <c r="I13" s="6">
        <f t="shared" si="1"/>
        <v>562347</v>
      </c>
      <c r="J13" s="10">
        <f t="shared" si="2"/>
        <v>179.547</v>
      </c>
      <c r="K13" s="10">
        <v>36.75</v>
      </c>
      <c r="L13" s="10">
        <v>142.797</v>
      </c>
      <c r="M13" s="10">
        <v>0</v>
      </c>
      <c r="N13" s="6">
        <f t="shared" si="3"/>
        <v>61295.570000000007</v>
      </c>
      <c r="O13" s="6">
        <v>17975.821</v>
      </c>
      <c r="P13" s="6">
        <v>43319.749000000003</v>
      </c>
      <c r="Q13" s="6">
        <v>0</v>
      </c>
      <c r="R13" s="11">
        <f t="shared" si="4"/>
        <v>341.39010955348743</v>
      </c>
      <c r="S13" s="11">
        <f t="shared" si="4"/>
        <v>489.1379863945578</v>
      </c>
      <c r="T13" s="11">
        <f t="shared" si="4"/>
        <v>303.36596006918916</v>
      </c>
      <c r="U13" s="11">
        <f t="shared" si="4"/>
        <v>0</v>
      </c>
      <c r="V13" s="11">
        <f t="shared" si="5"/>
        <v>40.189810589370765</v>
      </c>
      <c r="W13" s="11">
        <f t="shared" si="6"/>
        <v>32.233492513733793</v>
      </c>
      <c r="X13" s="11">
        <f t="shared" si="7"/>
        <v>110.04195540555098</v>
      </c>
      <c r="Y13" s="11">
        <v>281.60316399999999</v>
      </c>
      <c r="Z13" s="12">
        <f t="shared" si="8"/>
        <v>0.63758871686541141</v>
      </c>
      <c r="AA13" s="11">
        <f t="shared" si="9"/>
        <v>217.66648190075026</v>
      </c>
      <c r="AC13" s="1" t="s">
        <v>26</v>
      </c>
      <c r="AD13" s="11">
        <f t="shared" si="10"/>
        <v>341.39010955348743</v>
      </c>
      <c r="AE13" s="11">
        <f t="shared" si="11"/>
        <v>54.257246860034812</v>
      </c>
      <c r="AF13" s="1" t="s">
        <v>26</v>
      </c>
      <c r="AG13" s="11">
        <f t="shared" si="12"/>
        <v>217.66648190075026</v>
      </c>
      <c r="AH13" s="1" t="s">
        <v>26</v>
      </c>
      <c r="AI13" s="11">
        <f t="shared" si="13"/>
        <v>40.189810589370765</v>
      </c>
      <c r="AK13" s="1" t="s">
        <v>31</v>
      </c>
      <c r="AL13" s="11">
        <v>73.71516963328159</v>
      </c>
      <c r="AN13" s="1" t="s">
        <v>31</v>
      </c>
      <c r="AO13" s="11">
        <v>12.27862708530613</v>
      </c>
      <c r="AQ13" s="1" t="s">
        <v>31</v>
      </c>
      <c r="AR13" s="11">
        <v>216.03147811325334</v>
      </c>
    </row>
    <row r="14" spans="1:44" x14ac:dyDescent="0.15">
      <c r="F14" s="11"/>
      <c r="N14" s="6"/>
      <c r="R14" s="11"/>
      <c r="S14" s="11"/>
      <c r="T14" s="11"/>
      <c r="U14" s="11"/>
      <c r="AD14" s="11"/>
      <c r="AR14" s="11"/>
    </row>
    <row r="15" spans="1:44" x14ac:dyDescent="0.15">
      <c r="A15" s="1">
        <v>2</v>
      </c>
      <c r="B15" s="1">
        <v>1100</v>
      </c>
      <c r="C15" s="1" t="s">
        <v>33</v>
      </c>
      <c r="D15" s="6">
        <v>1973395</v>
      </c>
      <c r="E15" s="9">
        <v>1121.26</v>
      </c>
      <c r="F15" s="11">
        <f t="shared" ref="F15:F24" si="14">+G15/I15*100</f>
        <v>37.406685297704662</v>
      </c>
      <c r="G15" s="6">
        <v>273591</v>
      </c>
      <c r="H15" s="6">
        <v>457805</v>
      </c>
      <c r="I15" s="6">
        <f t="shared" ref="I15:I24" si="15">+G15+H15</f>
        <v>731396</v>
      </c>
      <c r="J15" s="10">
        <f t="shared" ref="J15:J24" si="16">+SUM(K15:M15)</f>
        <v>109.678</v>
      </c>
      <c r="K15" s="10">
        <v>52.677</v>
      </c>
      <c r="L15" s="10">
        <v>48.048999999999999</v>
      </c>
      <c r="M15" s="10">
        <v>8.952</v>
      </c>
      <c r="N15" s="6">
        <f t="shared" ref="N15:N24" si="17">+SUM(O15:Q15)</f>
        <v>29024.507000000001</v>
      </c>
      <c r="O15" s="6">
        <v>10474.877</v>
      </c>
      <c r="P15" s="6">
        <v>15940.053</v>
      </c>
      <c r="Q15" s="6">
        <v>2609.5770000000002</v>
      </c>
      <c r="R15" s="11">
        <f t="shared" ref="R15:U24" si="18">+IF(J15&gt;0,N15/J15,0)</f>
        <v>264.63380987983004</v>
      </c>
      <c r="S15" s="11">
        <f t="shared" si="18"/>
        <v>198.85105453993205</v>
      </c>
      <c r="T15" s="11">
        <f t="shared" si="18"/>
        <v>331.74578034922683</v>
      </c>
      <c r="U15" s="11">
        <f t="shared" si="18"/>
        <v>291.50770777479897</v>
      </c>
      <c r="V15" s="11">
        <f t="shared" si="5"/>
        <v>14.707905411739667</v>
      </c>
      <c r="W15" s="11">
        <f t="shared" si="6"/>
        <v>9.7816741879671092</v>
      </c>
      <c r="X15" s="11">
        <f t="shared" si="7"/>
        <v>25.885617073649289</v>
      </c>
      <c r="Y15" s="11">
        <v>348.19993400000004</v>
      </c>
      <c r="Z15" s="12">
        <f t="shared" si="8"/>
        <v>0.31498570014088512</v>
      </c>
      <c r="AA15" s="11">
        <f t="shared" si="9"/>
        <v>83.355865885948148</v>
      </c>
      <c r="AC15" s="1" t="s">
        <v>33</v>
      </c>
      <c r="AD15" s="11">
        <f t="shared" si="10"/>
        <v>264.63380987983004</v>
      </c>
      <c r="AE15" s="11">
        <f t="shared" si="11"/>
        <v>37.406685297704662</v>
      </c>
      <c r="AF15" s="1" t="s">
        <v>33</v>
      </c>
      <c r="AG15" s="11">
        <f t="shared" si="12"/>
        <v>83.355865885948148</v>
      </c>
      <c r="AH15" s="1" t="s">
        <v>33</v>
      </c>
      <c r="AI15" s="11">
        <f t="shared" si="13"/>
        <v>14.707905411739667</v>
      </c>
      <c r="AK15" s="1" t="s">
        <v>34</v>
      </c>
      <c r="AL15" s="11">
        <v>114.1126630767795</v>
      </c>
      <c r="AN15" s="1" t="s">
        <v>35</v>
      </c>
      <c r="AO15" s="11">
        <v>20.609478710876669</v>
      </c>
      <c r="AQ15" s="1" t="s">
        <v>33</v>
      </c>
      <c r="AR15" s="11">
        <v>264.63380987983004</v>
      </c>
    </row>
    <row r="16" spans="1:44" x14ac:dyDescent="0.15">
      <c r="A16" s="1">
        <v>2</v>
      </c>
      <c r="B16" s="1">
        <v>4100</v>
      </c>
      <c r="C16" s="1" t="s">
        <v>36</v>
      </c>
      <c r="D16" s="6">
        <v>1096704</v>
      </c>
      <c r="E16" s="9">
        <v>786.35</v>
      </c>
      <c r="F16" s="11">
        <f t="shared" si="14"/>
        <v>27.475744748857434</v>
      </c>
      <c r="G16" s="6">
        <v>123784</v>
      </c>
      <c r="H16" s="6">
        <v>326737</v>
      </c>
      <c r="I16" s="6">
        <f t="shared" si="15"/>
        <v>450521</v>
      </c>
      <c r="J16" s="10">
        <f t="shared" si="16"/>
        <v>97.623999999999995</v>
      </c>
      <c r="K16" s="10">
        <v>68.683999999999997</v>
      </c>
      <c r="L16" s="10">
        <v>28.94</v>
      </c>
      <c r="M16" s="10">
        <v>0</v>
      </c>
      <c r="N16" s="6">
        <f t="shared" si="17"/>
        <v>16321.565000000001</v>
      </c>
      <c r="O16" s="6">
        <v>7710.5069999999996</v>
      </c>
      <c r="P16" s="6">
        <v>8611.0580000000009</v>
      </c>
      <c r="Q16" s="6">
        <v>0</v>
      </c>
      <c r="R16" s="11">
        <f t="shared" si="18"/>
        <v>167.1880377775957</v>
      </c>
      <c r="S16" s="11">
        <f t="shared" si="18"/>
        <v>112.26059926620465</v>
      </c>
      <c r="T16" s="11">
        <f t="shared" si="18"/>
        <v>297.54865238424327</v>
      </c>
      <c r="U16" s="11">
        <f t="shared" si="18"/>
        <v>0</v>
      </c>
      <c r="V16" s="11">
        <f t="shared" si="5"/>
        <v>14.882379384045285</v>
      </c>
      <c r="W16" s="11">
        <f t="shared" si="6"/>
        <v>12.414828002797735</v>
      </c>
      <c r="X16" s="11">
        <f t="shared" si="7"/>
        <v>20.756107331341006</v>
      </c>
      <c r="Y16" s="11">
        <v>289.08816500000006</v>
      </c>
      <c r="Z16" s="12">
        <f t="shared" si="8"/>
        <v>0.33769628722088979</v>
      </c>
      <c r="AA16" s="11">
        <f t="shared" si="9"/>
        <v>56.45877962523992</v>
      </c>
      <c r="AC16" s="1" t="s">
        <v>36</v>
      </c>
      <c r="AD16" s="11">
        <f t="shared" si="10"/>
        <v>167.1880377775957</v>
      </c>
      <c r="AE16" s="11">
        <f t="shared" si="11"/>
        <v>27.475744748857434</v>
      </c>
      <c r="AF16" s="1" t="s">
        <v>36</v>
      </c>
      <c r="AG16" s="11">
        <f t="shared" si="12"/>
        <v>56.45877962523992</v>
      </c>
      <c r="AH16" s="1" t="s">
        <v>36</v>
      </c>
      <c r="AI16" s="11">
        <f t="shared" si="13"/>
        <v>14.882379384045285</v>
      </c>
      <c r="AK16" s="1" t="s">
        <v>35</v>
      </c>
      <c r="AL16" s="11">
        <v>107.5410125983428</v>
      </c>
      <c r="AN16" s="1" t="s">
        <v>36</v>
      </c>
      <c r="AO16" s="11">
        <v>14.882379384045285</v>
      </c>
      <c r="AQ16" s="1" t="s">
        <v>34</v>
      </c>
      <c r="AR16" s="11">
        <v>243.76375169078167</v>
      </c>
    </row>
    <row r="17" spans="1:44" x14ac:dyDescent="0.15">
      <c r="A17" s="1">
        <v>2</v>
      </c>
      <c r="B17" s="1">
        <v>15100</v>
      </c>
      <c r="C17" s="1" t="s">
        <v>37</v>
      </c>
      <c r="D17" s="6">
        <v>789275</v>
      </c>
      <c r="E17" s="9">
        <v>726.27</v>
      </c>
      <c r="F17" s="11">
        <f t="shared" si="14"/>
        <v>7.8677550683979831</v>
      </c>
      <c r="G17" s="6">
        <v>26727</v>
      </c>
      <c r="H17" s="6">
        <v>312976</v>
      </c>
      <c r="I17" s="6">
        <f t="shared" si="15"/>
        <v>339703</v>
      </c>
      <c r="J17" s="10">
        <f t="shared" si="16"/>
        <v>83.323999999999998</v>
      </c>
      <c r="K17" s="10">
        <v>83.323999999999998</v>
      </c>
      <c r="L17" s="10">
        <v>0</v>
      </c>
      <c r="M17" s="10">
        <v>0</v>
      </c>
      <c r="N17" s="6">
        <f t="shared" si="17"/>
        <v>6471.433</v>
      </c>
      <c r="O17" s="6">
        <v>6471.433</v>
      </c>
      <c r="P17" s="6">
        <v>0</v>
      </c>
      <c r="Q17" s="6">
        <v>0</v>
      </c>
      <c r="R17" s="11">
        <f t="shared" si="18"/>
        <v>77.665894580192983</v>
      </c>
      <c r="S17" s="11">
        <f t="shared" si="18"/>
        <v>77.665894580192983</v>
      </c>
      <c r="T17" s="11">
        <f t="shared" si="18"/>
        <v>0</v>
      </c>
      <c r="U17" s="11">
        <f t="shared" si="18"/>
        <v>0</v>
      </c>
      <c r="V17" s="11">
        <f t="shared" si="5"/>
        <v>8.1992119350036425</v>
      </c>
      <c r="W17" s="11">
        <f t="shared" si="6"/>
        <v>11.472868217054263</v>
      </c>
      <c r="X17" s="11">
        <f t="shared" si="7"/>
        <v>8.9105057347818306</v>
      </c>
      <c r="Y17" s="11">
        <v>612.96334300000001</v>
      </c>
      <c r="Z17" s="12">
        <f t="shared" si="8"/>
        <v>0.13593635076477975</v>
      </c>
      <c r="AA17" s="11">
        <f t="shared" si="9"/>
        <v>10.557618288113519</v>
      </c>
      <c r="AC17" s="1" t="s">
        <v>37</v>
      </c>
      <c r="AD17" s="11">
        <f t="shared" si="10"/>
        <v>77.665894580192983</v>
      </c>
      <c r="AE17" s="11">
        <f t="shared" si="11"/>
        <v>7.8677550683979831</v>
      </c>
      <c r="AF17" s="1" t="s">
        <v>37</v>
      </c>
      <c r="AG17" s="11">
        <f t="shared" si="12"/>
        <v>10.557618288113519</v>
      </c>
      <c r="AH17" s="1" t="s">
        <v>37</v>
      </c>
      <c r="AI17" s="11">
        <f t="shared" si="13"/>
        <v>8.1992119350036425</v>
      </c>
      <c r="AK17" s="1" t="s">
        <v>33</v>
      </c>
      <c r="AL17" s="11">
        <v>83.355865885948148</v>
      </c>
      <c r="AN17" s="1" t="s">
        <v>34</v>
      </c>
      <c r="AO17" s="11">
        <v>14.753494807714254</v>
      </c>
      <c r="AQ17" s="1" t="s">
        <v>35</v>
      </c>
      <c r="AR17" s="11">
        <v>180.04433644479042</v>
      </c>
    </row>
    <row r="18" spans="1:44" x14ac:dyDescent="0.15">
      <c r="A18" s="1">
        <v>2</v>
      </c>
      <c r="B18" s="1">
        <v>22100</v>
      </c>
      <c r="C18" s="1" t="s">
        <v>38</v>
      </c>
      <c r="D18" s="6">
        <v>693389</v>
      </c>
      <c r="E18" s="9">
        <v>1411.83</v>
      </c>
      <c r="F18" s="11">
        <f t="shared" si="14"/>
        <v>10.428966022163799</v>
      </c>
      <c r="G18" s="6">
        <v>31338</v>
      </c>
      <c r="H18" s="6">
        <v>269152</v>
      </c>
      <c r="I18" s="6">
        <f t="shared" si="15"/>
        <v>300490</v>
      </c>
      <c r="J18" s="10">
        <f t="shared" si="16"/>
        <v>56.012</v>
      </c>
      <c r="K18" s="10">
        <v>38.863</v>
      </c>
      <c r="L18" s="10">
        <v>17.149000000000001</v>
      </c>
      <c r="M18" s="10">
        <v>0</v>
      </c>
      <c r="N18" s="6">
        <f t="shared" si="17"/>
        <v>9128.4160000000011</v>
      </c>
      <c r="O18" s="6">
        <v>6298.7420000000002</v>
      </c>
      <c r="P18" s="6">
        <v>2829.674</v>
      </c>
      <c r="Q18" s="6">
        <v>0</v>
      </c>
      <c r="R18" s="11">
        <f t="shared" si="18"/>
        <v>162.97250589159466</v>
      </c>
      <c r="S18" s="11">
        <f t="shared" si="18"/>
        <v>162.07554743586445</v>
      </c>
      <c r="T18" s="11">
        <f t="shared" si="18"/>
        <v>165.00518980698581</v>
      </c>
      <c r="U18" s="11">
        <f t="shared" si="18"/>
        <v>0</v>
      </c>
      <c r="V18" s="11">
        <f t="shared" si="5"/>
        <v>13.164927623599453</v>
      </c>
      <c r="W18" s="11">
        <f t="shared" si="6"/>
        <v>3.9673331775072076</v>
      </c>
      <c r="X18" s="11">
        <f t="shared" si="7"/>
        <v>6.4656622964521233</v>
      </c>
      <c r="Y18" s="11">
        <v>273.17320400000006</v>
      </c>
      <c r="Z18" s="12">
        <f t="shared" si="8"/>
        <v>0.20504207286743978</v>
      </c>
      <c r="AA18" s="11">
        <f t="shared" si="9"/>
        <v>33.41622042841361</v>
      </c>
      <c r="AC18" s="1" t="s">
        <v>38</v>
      </c>
      <c r="AD18" s="11">
        <f t="shared" si="10"/>
        <v>162.97250589159466</v>
      </c>
      <c r="AE18" s="11">
        <f t="shared" si="11"/>
        <v>10.428966022163799</v>
      </c>
      <c r="AF18" s="1" t="s">
        <v>38</v>
      </c>
      <c r="AG18" s="11">
        <f t="shared" si="12"/>
        <v>33.41622042841361</v>
      </c>
      <c r="AH18" s="1" t="s">
        <v>38</v>
      </c>
      <c r="AI18" s="11">
        <f t="shared" si="13"/>
        <v>13.164927623599453</v>
      </c>
      <c r="AK18" s="1" t="s">
        <v>36</v>
      </c>
      <c r="AL18" s="11">
        <v>56.45877962523992</v>
      </c>
      <c r="AN18" s="1" t="s">
        <v>33</v>
      </c>
      <c r="AO18" s="11">
        <v>14.707905411739667</v>
      </c>
      <c r="AQ18" s="1" t="s">
        <v>36</v>
      </c>
      <c r="AR18" s="11">
        <v>167.1880377775957</v>
      </c>
    </row>
    <row r="19" spans="1:44" x14ac:dyDescent="0.15">
      <c r="A19" s="1">
        <v>2</v>
      </c>
      <c r="B19" s="1">
        <v>22130</v>
      </c>
      <c r="C19" s="1" t="s">
        <v>39</v>
      </c>
      <c r="D19" s="6">
        <v>790718</v>
      </c>
      <c r="E19" s="9">
        <v>1558.06</v>
      </c>
      <c r="F19" s="11">
        <f t="shared" si="14"/>
        <v>5.6077992963535328</v>
      </c>
      <c r="G19" s="6">
        <v>20466</v>
      </c>
      <c r="H19" s="6">
        <v>344490</v>
      </c>
      <c r="I19" s="6">
        <f t="shared" si="15"/>
        <v>364956</v>
      </c>
      <c r="J19" s="10">
        <f t="shared" si="16"/>
        <v>106.24600000000001</v>
      </c>
      <c r="K19" s="10">
        <v>53.259</v>
      </c>
      <c r="L19" s="10">
        <v>52.987000000000002</v>
      </c>
      <c r="M19" s="10">
        <v>0</v>
      </c>
      <c r="N19" s="6">
        <f t="shared" si="17"/>
        <v>7654.5729999999994</v>
      </c>
      <c r="O19" s="6">
        <v>3063.99</v>
      </c>
      <c r="P19" s="6">
        <v>4590.5829999999996</v>
      </c>
      <c r="Q19" s="6">
        <v>0</v>
      </c>
      <c r="R19" s="11">
        <f t="shared" si="18"/>
        <v>72.045752310675212</v>
      </c>
      <c r="S19" s="11">
        <f t="shared" si="18"/>
        <v>57.529994930434292</v>
      </c>
      <c r="T19" s="11">
        <f t="shared" si="18"/>
        <v>86.636023930398011</v>
      </c>
      <c r="U19" s="11">
        <f t="shared" si="18"/>
        <v>0</v>
      </c>
      <c r="V19" s="11">
        <f t="shared" si="5"/>
        <v>9.6805346533150871</v>
      </c>
      <c r="W19" s="11">
        <f t="shared" si="6"/>
        <v>6.8191212148441025</v>
      </c>
      <c r="X19" s="11">
        <f t="shared" si="7"/>
        <v>4.9128871802112881</v>
      </c>
      <c r="Y19" s="11">
        <v>402.24533899999994</v>
      </c>
      <c r="Z19" s="12">
        <f t="shared" si="8"/>
        <v>0.26413233342649128</v>
      </c>
      <c r="AA19" s="11">
        <f t="shared" si="9"/>
        <v>19.029612671285673</v>
      </c>
      <c r="AC19" s="1" t="s">
        <v>39</v>
      </c>
      <c r="AD19" s="11">
        <f t="shared" si="10"/>
        <v>72.045752310675212</v>
      </c>
      <c r="AE19" s="11">
        <f t="shared" si="11"/>
        <v>5.6077992963535328</v>
      </c>
      <c r="AF19" s="1" t="s">
        <v>39</v>
      </c>
      <c r="AG19" s="11">
        <f t="shared" si="12"/>
        <v>19.029612671285673</v>
      </c>
      <c r="AH19" s="1" t="s">
        <v>39</v>
      </c>
      <c r="AI19" s="11">
        <f t="shared" si="13"/>
        <v>9.6805346533150871</v>
      </c>
      <c r="AK19" s="1" t="s">
        <v>40</v>
      </c>
      <c r="AL19" s="11">
        <v>45.151595131337579</v>
      </c>
      <c r="AN19" s="1" t="s">
        <v>38</v>
      </c>
      <c r="AO19" s="11">
        <v>13.164927623599453</v>
      </c>
      <c r="AQ19" s="1" t="s">
        <v>38</v>
      </c>
      <c r="AR19" s="11">
        <v>162.97250589159466</v>
      </c>
    </row>
    <row r="20" spans="1:44" x14ac:dyDescent="0.15">
      <c r="A20" s="1">
        <v>2</v>
      </c>
      <c r="B20" s="1">
        <v>33100</v>
      </c>
      <c r="C20" s="1" t="s">
        <v>41</v>
      </c>
      <c r="D20" s="6">
        <v>724691</v>
      </c>
      <c r="E20" s="9">
        <v>789.95</v>
      </c>
      <c r="F20" s="11">
        <f t="shared" si="14"/>
        <v>8.3947772160256875</v>
      </c>
      <c r="G20" s="6">
        <v>25936</v>
      </c>
      <c r="H20" s="6">
        <v>283018</v>
      </c>
      <c r="I20" s="6">
        <f t="shared" si="15"/>
        <v>308954</v>
      </c>
      <c r="J20" s="10">
        <f t="shared" si="16"/>
        <v>109.009</v>
      </c>
      <c r="K20" s="10">
        <v>104.36799999999999</v>
      </c>
      <c r="L20" s="10">
        <v>0</v>
      </c>
      <c r="M20" s="10">
        <v>4.641</v>
      </c>
      <c r="N20" s="6">
        <f t="shared" si="17"/>
        <v>9386.4459999999999</v>
      </c>
      <c r="O20" s="6">
        <v>8337.6679999999997</v>
      </c>
      <c r="P20" s="6">
        <v>0</v>
      </c>
      <c r="Q20" s="6">
        <v>1048.778</v>
      </c>
      <c r="R20" s="11">
        <f t="shared" si="18"/>
        <v>86.107073727857326</v>
      </c>
      <c r="S20" s="11">
        <f t="shared" si="18"/>
        <v>79.887206806684048</v>
      </c>
      <c r="T20" s="11">
        <f t="shared" si="18"/>
        <v>0</v>
      </c>
      <c r="U20" s="11">
        <f t="shared" si="18"/>
        <v>225.98103856927386</v>
      </c>
      <c r="V20" s="11">
        <f t="shared" si="5"/>
        <v>12.952342446642776</v>
      </c>
      <c r="W20" s="11">
        <f t="shared" si="6"/>
        <v>13.799480979808848</v>
      </c>
      <c r="X20" s="11">
        <f t="shared" si="7"/>
        <v>11.882329261345655</v>
      </c>
      <c r="Y20" s="11">
        <v>366.23693100000003</v>
      </c>
      <c r="Z20" s="12">
        <f t="shared" si="8"/>
        <v>0.29764611586918305</v>
      </c>
      <c r="AA20" s="11">
        <f t="shared" si="9"/>
        <v>25.629436043958108</v>
      </c>
      <c r="AC20" s="1" t="s">
        <v>41</v>
      </c>
      <c r="AD20" s="11">
        <f t="shared" si="10"/>
        <v>86.107073727857326</v>
      </c>
      <c r="AE20" s="11">
        <f t="shared" si="11"/>
        <v>8.3947772160256875</v>
      </c>
      <c r="AF20" s="1" t="s">
        <v>41</v>
      </c>
      <c r="AG20" s="11">
        <f t="shared" si="12"/>
        <v>25.629436043958108</v>
      </c>
      <c r="AH20" s="1" t="s">
        <v>41</v>
      </c>
      <c r="AI20" s="11">
        <f t="shared" si="13"/>
        <v>12.952342446642776</v>
      </c>
      <c r="AK20" s="1" t="s">
        <v>38</v>
      </c>
      <c r="AL20" s="11">
        <v>33.41622042841361</v>
      </c>
      <c r="AN20" s="1" t="s">
        <v>41</v>
      </c>
      <c r="AO20" s="11">
        <v>12.952342446642776</v>
      </c>
      <c r="AQ20" s="1" t="s">
        <v>42</v>
      </c>
      <c r="AR20" s="11">
        <v>133.86720517978375</v>
      </c>
    </row>
    <row r="21" spans="1:44" x14ac:dyDescent="0.15">
      <c r="A21" s="1">
        <v>2</v>
      </c>
      <c r="B21" s="1">
        <v>34100</v>
      </c>
      <c r="C21" s="1" t="s">
        <v>35</v>
      </c>
      <c r="D21" s="6">
        <v>1200754</v>
      </c>
      <c r="E21" s="9">
        <v>906.69</v>
      </c>
      <c r="F21" s="11">
        <f t="shared" si="14"/>
        <v>19.972261304118977</v>
      </c>
      <c r="G21" s="6">
        <v>99794</v>
      </c>
      <c r="H21" s="6">
        <v>399869</v>
      </c>
      <c r="I21" s="6">
        <f t="shared" si="15"/>
        <v>499663</v>
      </c>
      <c r="J21" s="10">
        <f t="shared" si="16"/>
        <v>137.44900000000001</v>
      </c>
      <c r="K21" s="10">
        <v>89.400999999999996</v>
      </c>
      <c r="L21" s="10">
        <v>19.756</v>
      </c>
      <c r="M21" s="10">
        <v>28.292000000000002</v>
      </c>
      <c r="N21" s="6">
        <f t="shared" si="17"/>
        <v>24746.914000000001</v>
      </c>
      <c r="O21" s="6">
        <v>10727.778</v>
      </c>
      <c r="P21" s="6">
        <v>5075.6210000000001</v>
      </c>
      <c r="Q21" s="6">
        <v>8943.5149999999994</v>
      </c>
      <c r="R21" s="11">
        <f t="shared" si="18"/>
        <v>180.04433644479042</v>
      </c>
      <c r="S21" s="11">
        <f t="shared" si="18"/>
        <v>119.99617453943469</v>
      </c>
      <c r="T21" s="11">
        <f t="shared" si="18"/>
        <v>256.91541810083015</v>
      </c>
      <c r="U21" s="11">
        <f t="shared" si="18"/>
        <v>316.11462604269752</v>
      </c>
      <c r="V21" s="11">
        <f t="shared" si="5"/>
        <v>20.609478710876669</v>
      </c>
      <c r="W21" s="11">
        <f t="shared" si="6"/>
        <v>15.159426044182686</v>
      </c>
      <c r="X21" s="11">
        <f t="shared" si="7"/>
        <v>27.293688030087459</v>
      </c>
      <c r="Y21" s="11">
        <v>230.11605900000004</v>
      </c>
      <c r="Z21" s="12">
        <f t="shared" si="8"/>
        <v>0.59730294616248403</v>
      </c>
      <c r="AA21" s="11">
        <f t="shared" si="9"/>
        <v>107.5410125983428</v>
      </c>
      <c r="AC21" s="1" t="s">
        <v>35</v>
      </c>
      <c r="AD21" s="11">
        <f t="shared" si="10"/>
        <v>180.04433644479042</v>
      </c>
      <c r="AE21" s="11">
        <f t="shared" si="11"/>
        <v>19.972261304118977</v>
      </c>
      <c r="AF21" s="1" t="s">
        <v>35</v>
      </c>
      <c r="AG21" s="11">
        <f t="shared" si="12"/>
        <v>107.5410125983428</v>
      </c>
      <c r="AH21" s="1" t="s">
        <v>35</v>
      </c>
      <c r="AI21" s="11">
        <f t="shared" si="13"/>
        <v>20.609478710876669</v>
      </c>
      <c r="AK21" s="1" t="s">
        <v>42</v>
      </c>
      <c r="AL21" s="11">
        <v>27.999919532885777</v>
      </c>
      <c r="AN21" s="1" t="s">
        <v>40</v>
      </c>
      <c r="AO21" s="11">
        <v>12.625409864871054</v>
      </c>
      <c r="AQ21" s="1" t="s">
        <v>40</v>
      </c>
      <c r="AR21" s="11">
        <v>130.8755781734686</v>
      </c>
    </row>
    <row r="22" spans="1:44" x14ac:dyDescent="0.15">
      <c r="A22" s="1">
        <v>2</v>
      </c>
      <c r="B22" s="1">
        <v>40100</v>
      </c>
      <c r="C22" s="1" t="s">
        <v>40</v>
      </c>
      <c r="D22" s="6">
        <v>939029</v>
      </c>
      <c r="E22" s="9">
        <v>491.69</v>
      </c>
      <c r="F22" s="11">
        <f t="shared" si="14"/>
        <v>13.748285380433861</v>
      </c>
      <c r="G22" s="6">
        <v>48711</v>
      </c>
      <c r="H22" s="6">
        <v>305595</v>
      </c>
      <c r="I22" s="6">
        <f t="shared" si="15"/>
        <v>354306</v>
      </c>
      <c r="J22" s="10">
        <f t="shared" si="16"/>
        <v>90.587000000000003</v>
      </c>
      <c r="K22" s="10">
        <v>75.512</v>
      </c>
      <c r="L22" s="10">
        <v>15.074999999999999</v>
      </c>
      <c r="M22" s="10">
        <v>0</v>
      </c>
      <c r="N22" s="6">
        <f t="shared" si="17"/>
        <v>11855.626</v>
      </c>
      <c r="O22" s="6">
        <v>8931.2060000000001</v>
      </c>
      <c r="P22" s="6">
        <v>2924.42</v>
      </c>
      <c r="Q22" s="6">
        <v>0</v>
      </c>
      <c r="R22" s="11">
        <f t="shared" si="18"/>
        <v>130.8755781734686</v>
      </c>
      <c r="S22" s="11">
        <f t="shared" si="18"/>
        <v>118.27532047886429</v>
      </c>
      <c r="T22" s="11">
        <f t="shared" si="18"/>
        <v>193.99137645107797</v>
      </c>
      <c r="U22" s="11">
        <f t="shared" si="18"/>
        <v>0</v>
      </c>
      <c r="V22" s="11">
        <f t="shared" si="5"/>
        <v>12.625409864871054</v>
      </c>
      <c r="W22" s="11">
        <f t="shared" si="6"/>
        <v>18.423600235921008</v>
      </c>
      <c r="X22" s="11">
        <f t="shared" si="7"/>
        <v>24.111993329130144</v>
      </c>
      <c r="Y22" s="11">
        <v>262.57380200000006</v>
      </c>
      <c r="Z22" s="12">
        <f t="shared" si="8"/>
        <v>0.34499633744877556</v>
      </c>
      <c r="AA22" s="11">
        <f t="shared" si="9"/>
        <v>45.151595131337579</v>
      </c>
      <c r="AC22" s="1" t="s">
        <v>40</v>
      </c>
      <c r="AD22" s="11">
        <f t="shared" si="10"/>
        <v>130.8755781734686</v>
      </c>
      <c r="AE22" s="11">
        <f t="shared" si="11"/>
        <v>13.748285380433861</v>
      </c>
      <c r="AF22" s="1" t="s">
        <v>40</v>
      </c>
      <c r="AG22" s="11">
        <f t="shared" si="12"/>
        <v>45.151595131337579</v>
      </c>
      <c r="AH22" s="1" t="s">
        <v>40</v>
      </c>
      <c r="AI22" s="11">
        <f t="shared" si="13"/>
        <v>12.625409864871054</v>
      </c>
      <c r="AK22" s="1" t="s">
        <v>41</v>
      </c>
      <c r="AL22" s="11">
        <v>25.629436043958108</v>
      </c>
      <c r="AN22" s="1" t="s">
        <v>42</v>
      </c>
      <c r="AO22" s="11">
        <v>11.528815142143696</v>
      </c>
      <c r="AQ22" s="1" t="s">
        <v>41</v>
      </c>
      <c r="AR22" s="11">
        <v>86.107073727857326</v>
      </c>
    </row>
    <row r="23" spans="1:44" x14ac:dyDescent="0.15">
      <c r="A23" s="1">
        <v>2</v>
      </c>
      <c r="B23" s="1">
        <v>40130</v>
      </c>
      <c r="C23" s="1" t="s">
        <v>34</v>
      </c>
      <c r="D23" s="6">
        <v>1612392</v>
      </c>
      <c r="E23" s="9">
        <v>343.46</v>
      </c>
      <c r="F23" s="11">
        <f t="shared" si="14"/>
        <v>29.177258414863434</v>
      </c>
      <c r="G23" s="6">
        <v>179860</v>
      </c>
      <c r="H23" s="6">
        <v>436579</v>
      </c>
      <c r="I23" s="6">
        <f t="shared" si="15"/>
        <v>616439</v>
      </c>
      <c r="J23" s="10">
        <f t="shared" si="16"/>
        <v>97.587999999999994</v>
      </c>
      <c r="K23" s="10">
        <v>47.52</v>
      </c>
      <c r="L23" s="10">
        <v>50.067999999999998</v>
      </c>
      <c r="M23" s="10">
        <v>0</v>
      </c>
      <c r="N23" s="6">
        <f t="shared" si="17"/>
        <v>23788.417000000001</v>
      </c>
      <c r="O23" s="6">
        <v>7334.1289999999999</v>
      </c>
      <c r="P23" s="6">
        <v>16454.288</v>
      </c>
      <c r="Q23" s="6">
        <v>0</v>
      </c>
      <c r="R23" s="11">
        <f t="shared" si="18"/>
        <v>243.76375169078167</v>
      </c>
      <c r="S23" s="11">
        <f t="shared" si="18"/>
        <v>154.33773148148146</v>
      </c>
      <c r="T23" s="11">
        <f t="shared" si="18"/>
        <v>328.63881121674524</v>
      </c>
      <c r="U23" s="11">
        <f t="shared" si="18"/>
        <v>0</v>
      </c>
      <c r="V23" s="11">
        <f t="shared" si="5"/>
        <v>14.753494807714254</v>
      </c>
      <c r="W23" s="11">
        <f t="shared" si="6"/>
        <v>28.413206778081872</v>
      </c>
      <c r="X23" s="11">
        <f t="shared" si="7"/>
        <v>69.261098817911844</v>
      </c>
      <c r="Y23" s="11">
        <v>208.46430500000002</v>
      </c>
      <c r="Z23" s="12">
        <f t="shared" si="8"/>
        <v>0.46812810471317851</v>
      </c>
      <c r="AA23" s="11">
        <f t="shared" si="9"/>
        <v>114.1126630767795</v>
      </c>
      <c r="AC23" s="1" t="s">
        <v>34</v>
      </c>
      <c r="AD23" s="11">
        <f t="shared" si="10"/>
        <v>243.76375169078167</v>
      </c>
      <c r="AE23" s="11">
        <f t="shared" si="11"/>
        <v>29.177258414863434</v>
      </c>
      <c r="AF23" s="1" t="s">
        <v>34</v>
      </c>
      <c r="AG23" s="11">
        <f t="shared" si="12"/>
        <v>114.1126630767795</v>
      </c>
      <c r="AH23" s="1" t="s">
        <v>34</v>
      </c>
      <c r="AI23" s="11">
        <f t="shared" si="13"/>
        <v>14.753494807714254</v>
      </c>
      <c r="AK23" s="1" t="s">
        <v>39</v>
      </c>
      <c r="AL23" s="11">
        <v>19.029612671285673</v>
      </c>
      <c r="AN23" s="1" t="s">
        <v>39</v>
      </c>
      <c r="AO23" s="11">
        <v>9.6805346533150871</v>
      </c>
      <c r="AQ23" s="1" t="s">
        <v>37</v>
      </c>
      <c r="AR23" s="11">
        <v>77.665894580192983</v>
      </c>
    </row>
    <row r="24" spans="1:44" x14ac:dyDescent="0.15">
      <c r="A24" s="1">
        <v>2</v>
      </c>
      <c r="B24" s="1">
        <v>43100</v>
      </c>
      <c r="C24" s="1" t="s">
        <v>42</v>
      </c>
      <c r="D24" s="6">
        <v>738865</v>
      </c>
      <c r="E24" s="9">
        <v>390.32</v>
      </c>
      <c r="F24" s="11">
        <f t="shared" si="14"/>
        <v>5.4871986080039772</v>
      </c>
      <c r="G24" s="6">
        <v>16777</v>
      </c>
      <c r="H24" s="6">
        <v>288971</v>
      </c>
      <c r="I24" s="6">
        <f t="shared" si="15"/>
        <v>305748</v>
      </c>
      <c r="J24" s="10">
        <f t="shared" si="16"/>
        <v>63.632000000000005</v>
      </c>
      <c r="K24" s="10">
        <v>43.005000000000003</v>
      </c>
      <c r="L24" s="10">
        <v>8.5269999999999992</v>
      </c>
      <c r="M24" s="10">
        <v>12.1</v>
      </c>
      <c r="N24" s="6">
        <f t="shared" si="17"/>
        <v>8518.2380000000012</v>
      </c>
      <c r="O24" s="6">
        <v>4179.9610000000002</v>
      </c>
      <c r="P24" s="6">
        <v>688.18</v>
      </c>
      <c r="Q24" s="6">
        <v>3650.0970000000002</v>
      </c>
      <c r="R24" s="11">
        <f t="shared" si="18"/>
        <v>133.86720517978375</v>
      </c>
      <c r="S24" s="11">
        <f t="shared" si="18"/>
        <v>97.197093361237066</v>
      </c>
      <c r="T24" s="11">
        <f t="shared" si="18"/>
        <v>80.705992728978543</v>
      </c>
      <c r="U24" s="11">
        <f t="shared" si="18"/>
        <v>301.66090909090912</v>
      </c>
      <c r="V24" s="11">
        <f t="shared" si="5"/>
        <v>11.528815142143696</v>
      </c>
      <c r="W24" s="11">
        <f t="shared" si="6"/>
        <v>16.30252100840336</v>
      </c>
      <c r="X24" s="11">
        <f t="shared" si="7"/>
        <v>21.823729247796685</v>
      </c>
      <c r="Y24" s="11">
        <v>304.22366</v>
      </c>
      <c r="Z24" s="12">
        <f t="shared" si="8"/>
        <v>0.20916190410699814</v>
      </c>
      <c r="AA24" s="11">
        <f t="shared" si="9"/>
        <v>27.999919532885777</v>
      </c>
      <c r="AC24" s="1" t="s">
        <v>42</v>
      </c>
      <c r="AD24" s="11">
        <f t="shared" si="10"/>
        <v>133.86720517978375</v>
      </c>
      <c r="AE24" s="11">
        <f t="shared" si="11"/>
        <v>5.4871986080039772</v>
      </c>
      <c r="AF24" s="1" t="s">
        <v>42</v>
      </c>
      <c r="AG24" s="11">
        <f t="shared" si="12"/>
        <v>27.999919532885777</v>
      </c>
      <c r="AH24" s="1" t="s">
        <v>42</v>
      </c>
      <c r="AI24" s="11">
        <f t="shared" si="13"/>
        <v>11.528815142143696</v>
      </c>
      <c r="AK24" s="1" t="s">
        <v>37</v>
      </c>
      <c r="AL24" s="11">
        <v>10.557618288113519</v>
      </c>
      <c r="AN24" s="1" t="s">
        <v>37</v>
      </c>
      <c r="AO24" s="11">
        <v>8.1992119350036425</v>
      </c>
      <c r="AQ24" s="1" t="s">
        <v>39</v>
      </c>
      <c r="AR24" s="11">
        <v>72.045752310675212</v>
      </c>
    </row>
    <row r="25" spans="1:44" x14ac:dyDescent="0.15">
      <c r="F25" s="11"/>
      <c r="N25" s="6"/>
      <c r="R25" s="11"/>
      <c r="S25" s="11"/>
      <c r="T25" s="11"/>
      <c r="U25" s="11"/>
      <c r="AD25" s="11"/>
      <c r="AR25" s="11"/>
    </row>
    <row r="26" spans="1:44" x14ac:dyDescent="0.15">
      <c r="A26" s="1">
        <v>3</v>
      </c>
      <c r="B26" s="1">
        <v>2201</v>
      </c>
      <c r="C26" s="1" t="s">
        <v>43</v>
      </c>
      <c r="D26" s="6">
        <v>275192</v>
      </c>
      <c r="E26" s="9">
        <v>824.61</v>
      </c>
      <c r="F26" s="11">
        <f t="shared" ref="F26:F56" si="19">+G26/I26*100</f>
        <v>3.9289991598591421</v>
      </c>
      <c r="G26" s="6">
        <v>4396</v>
      </c>
      <c r="H26" s="6">
        <v>107490</v>
      </c>
      <c r="I26" s="6">
        <f t="shared" ref="I26:I56" si="20">+G26+H26</f>
        <v>111886</v>
      </c>
      <c r="J26" s="10">
        <f t="shared" ref="J26:J56" si="21">+SUM(K26:M26)</f>
        <v>62.647999999999996</v>
      </c>
      <c r="K26" s="10">
        <v>43.857999999999997</v>
      </c>
      <c r="L26" s="10">
        <v>18.79</v>
      </c>
      <c r="M26" s="10">
        <v>0</v>
      </c>
      <c r="N26" s="6">
        <f t="shared" ref="N26:N56" si="22">+SUM(O26:Q26)</f>
        <v>2653.7449999999999</v>
      </c>
      <c r="O26" s="6">
        <v>1675.0740000000001</v>
      </c>
      <c r="P26" s="6">
        <v>978.67100000000005</v>
      </c>
      <c r="Q26" s="6">
        <v>0</v>
      </c>
      <c r="R26" s="11">
        <f t="shared" ref="R26:U56" si="23">+IF(J26&gt;0,N26/J26,0)</f>
        <v>42.359612437747415</v>
      </c>
      <c r="S26" s="11">
        <f t="shared" si="23"/>
        <v>38.193123261434636</v>
      </c>
      <c r="T26" s="11">
        <f t="shared" si="23"/>
        <v>52.08467269824375</v>
      </c>
      <c r="U26" s="11">
        <f t="shared" si="23"/>
        <v>0</v>
      </c>
      <c r="V26" s="11">
        <f t="shared" si="5"/>
        <v>9.6432490770080523</v>
      </c>
      <c r="W26" s="11">
        <f t="shared" si="6"/>
        <v>7.5972884151295759</v>
      </c>
      <c r="X26" s="11">
        <f t="shared" si="7"/>
        <v>3.2181819284267714</v>
      </c>
      <c r="Y26" s="11">
        <v>209.39518200000001</v>
      </c>
      <c r="Z26" s="12">
        <f t="shared" si="8"/>
        <v>0.29918548937768774</v>
      </c>
      <c r="AA26" s="11">
        <f t="shared" si="9"/>
        <v>12.67338137703665</v>
      </c>
      <c r="AC26" s="1" t="s">
        <v>43</v>
      </c>
      <c r="AD26" s="11">
        <f t="shared" si="10"/>
        <v>42.359612437747415</v>
      </c>
      <c r="AE26" s="11">
        <f t="shared" si="11"/>
        <v>3.9289991598591421</v>
      </c>
      <c r="AF26" s="1" t="s">
        <v>43</v>
      </c>
      <c r="AG26" s="11">
        <f t="shared" si="12"/>
        <v>12.67338137703665</v>
      </c>
      <c r="AH26" s="1" t="s">
        <v>43</v>
      </c>
      <c r="AI26" s="11">
        <f t="shared" si="13"/>
        <v>9.6432490770080523</v>
      </c>
      <c r="AK26" s="1" t="s">
        <v>44</v>
      </c>
      <c r="AL26" s="11">
        <v>109.79345880910873</v>
      </c>
      <c r="AN26" s="1" t="s">
        <v>44</v>
      </c>
      <c r="AO26" s="11">
        <v>32.870608861970034</v>
      </c>
      <c r="AQ26" s="1" t="s">
        <v>45</v>
      </c>
      <c r="AR26" s="11">
        <v>261.18785281915257</v>
      </c>
    </row>
    <row r="27" spans="1:44" x14ac:dyDescent="0.15">
      <c r="A27" s="1">
        <v>3</v>
      </c>
      <c r="B27" s="1">
        <v>3201</v>
      </c>
      <c r="C27" s="1" t="s">
        <v>46</v>
      </c>
      <c r="D27" s="6">
        <v>289731</v>
      </c>
      <c r="E27" s="9">
        <v>886.47</v>
      </c>
      <c r="F27" s="11">
        <f t="shared" si="19"/>
        <v>5.2481689169133521</v>
      </c>
      <c r="G27" s="6">
        <v>6542</v>
      </c>
      <c r="H27" s="6">
        <v>118111</v>
      </c>
      <c r="I27" s="6">
        <f t="shared" si="20"/>
        <v>124653</v>
      </c>
      <c r="J27" s="10">
        <f t="shared" si="21"/>
        <v>69.078000000000003</v>
      </c>
      <c r="K27" s="10">
        <v>50.313000000000002</v>
      </c>
      <c r="L27" s="10">
        <v>18.765000000000001</v>
      </c>
      <c r="M27" s="10">
        <v>0</v>
      </c>
      <c r="N27" s="6">
        <f t="shared" si="22"/>
        <v>2440.154</v>
      </c>
      <c r="O27" s="6">
        <v>1093.49</v>
      </c>
      <c r="P27" s="6">
        <v>1346.664</v>
      </c>
      <c r="Q27" s="6">
        <v>0</v>
      </c>
      <c r="R27" s="11">
        <f t="shared" si="23"/>
        <v>35.324618547149598</v>
      </c>
      <c r="S27" s="11">
        <f t="shared" si="23"/>
        <v>21.73374674537396</v>
      </c>
      <c r="T27" s="11">
        <f t="shared" si="23"/>
        <v>71.764668265387684</v>
      </c>
      <c r="U27" s="11">
        <f t="shared" si="23"/>
        <v>0</v>
      </c>
      <c r="V27" s="11">
        <f t="shared" si="5"/>
        <v>8.4221363954840864</v>
      </c>
      <c r="W27" s="11">
        <f t="shared" si="6"/>
        <v>7.7924802869809477</v>
      </c>
      <c r="X27" s="11">
        <f t="shared" si="7"/>
        <v>2.7526639367378478</v>
      </c>
      <c r="Y27" s="11">
        <v>199.07803200000001</v>
      </c>
      <c r="Z27" s="12">
        <f t="shared" si="8"/>
        <v>0.34698956638269357</v>
      </c>
      <c r="AA27" s="11">
        <f t="shared" si="9"/>
        <v>12.257274072309494</v>
      </c>
      <c r="AC27" s="1" t="s">
        <v>46</v>
      </c>
      <c r="AD27" s="11">
        <f t="shared" si="10"/>
        <v>35.324618547149598</v>
      </c>
      <c r="AE27" s="11">
        <f t="shared" si="11"/>
        <v>5.2481689169133521</v>
      </c>
      <c r="AF27" s="1" t="s">
        <v>46</v>
      </c>
      <c r="AG27" s="11">
        <f t="shared" si="12"/>
        <v>12.257274072309494</v>
      </c>
      <c r="AH27" s="1" t="s">
        <v>46</v>
      </c>
      <c r="AI27" s="11">
        <f t="shared" si="13"/>
        <v>8.4221363954840864</v>
      </c>
      <c r="AK27" s="1" t="s">
        <v>45</v>
      </c>
      <c r="AL27" s="11">
        <v>100.6106862429297</v>
      </c>
      <c r="AN27" s="1" t="s">
        <v>47</v>
      </c>
      <c r="AO27" s="11">
        <v>29.62594477247147</v>
      </c>
      <c r="AQ27" s="1" t="s">
        <v>48</v>
      </c>
      <c r="AR27" s="11">
        <v>246.85525402239867</v>
      </c>
    </row>
    <row r="28" spans="1:44" x14ac:dyDescent="0.15">
      <c r="A28" s="1">
        <v>3</v>
      </c>
      <c r="B28" s="1">
        <v>5201</v>
      </c>
      <c r="C28" s="1" t="s">
        <v>49</v>
      </c>
      <c r="D28" s="6">
        <v>307672</v>
      </c>
      <c r="E28" s="9">
        <v>906.07</v>
      </c>
      <c r="F28" s="11">
        <f t="shared" si="19"/>
        <v>3.366947574408989</v>
      </c>
      <c r="G28" s="6">
        <v>4267</v>
      </c>
      <c r="H28" s="6">
        <v>122465</v>
      </c>
      <c r="I28" s="6">
        <f t="shared" si="20"/>
        <v>126732</v>
      </c>
      <c r="J28" s="10">
        <f t="shared" si="21"/>
        <v>53.743000000000002</v>
      </c>
      <c r="K28" s="10">
        <v>53.743000000000002</v>
      </c>
      <c r="L28" s="10">
        <v>0</v>
      </c>
      <c r="M28" s="10">
        <v>0</v>
      </c>
      <c r="N28" s="6">
        <f t="shared" si="22"/>
        <v>2447.808</v>
      </c>
      <c r="O28" s="6">
        <v>2447.808</v>
      </c>
      <c r="P28" s="6">
        <v>0</v>
      </c>
      <c r="Q28" s="6">
        <v>0</v>
      </c>
      <c r="R28" s="11">
        <f t="shared" si="23"/>
        <v>45.546545596635838</v>
      </c>
      <c r="S28" s="11">
        <f t="shared" si="23"/>
        <v>45.546545596635838</v>
      </c>
      <c r="T28" s="11">
        <f t="shared" si="23"/>
        <v>0</v>
      </c>
      <c r="U28" s="11">
        <f t="shared" si="23"/>
        <v>0</v>
      </c>
      <c r="V28" s="11">
        <f t="shared" si="5"/>
        <v>7.9559010894719053</v>
      </c>
      <c r="W28" s="11">
        <f t="shared" si="6"/>
        <v>5.9314401757038633</v>
      </c>
      <c r="X28" s="11">
        <f t="shared" si="7"/>
        <v>2.7015661041641374</v>
      </c>
      <c r="Y28" s="11">
        <v>227.370597</v>
      </c>
      <c r="Z28" s="12">
        <f t="shared" si="8"/>
        <v>0.23636741385694651</v>
      </c>
      <c r="AA28" s="11">
        <f t="shared" si="9"/>
        <v>10.765719192794307</v>
      </c>
      <c r="AC28" s="1" t="s">
        <v>49</v>
      </c>
      <c r="AD28" s="11">
        <f t="shared" si="10"/>
        <v>45.546545596635838</v>
      </c>
      <c r="AE28" s="11">
        <f t="shared" si="11"/>
        <v>3.366947574408989</v>
      </c>
      <c r="AF28" s="1" t="s">
        <v>49</v>
      </c>
      <c r="AG28" s="11">
        <f t="shared" si="12"/>
        <v>10.765719192794307</v>
      </c>
      <c r="AH28" s="1" t="s">
        <v>49</v>
      </c>
      <c r="AI28" s="11">
        <f t="shared" si="13"/>
        <v>7.9559010894719053</v>
      </c>
      <c r="AK28" s="1" t="s">
        <v>48</v>
      </c>
      <c r="AL28" s="11">
        <v>69.654834140159409</v>
      </c>
      <c r="AN28" s="1" t="s">
        <v>48</v>
      </c>
      <c r="AO28" s="11">
        <v>23.059453514931054</v>
      </c>
      <c r="AQ28" s="1" t="s">
        <v>50</v>
      </c>
      <c r="AR28" s="11">
        <v>212.14611294819423</v>
      </c>
    </row>
    <row r="29" spans="1:44" x14ac:dyDescent="0.15">
      <c r="A29" s="1">
        <v>3</v>
      </c>
      <c r="B29" s="1">
        <v>6201</v>
      </c>
      <c r="C29" s="1" t="s">
        <v>51</v>
      </c>
      <c r="D29" s="6">
        <v>247590</v>
      </c>
      <c r="E29" s="9">
        <v>381.3</v>
      </c>
      <c r="F29" s="11">
        <f t="shared" si="19"/>
        <v>2.813801478052159</v>
      </c>
      <c r="G29" s="6">
        <v>2966</v>
      </c>
      <c r="H29" s="6">
        <v>102443</v>
      </c>
      <c r="I29" s="6">
        <f t="shared" si="20"/>
        <v>105409</v>
      </c>
      <c r="J29" s="10">
        <f t="shared" si="21"/>
        <v>40.289000000000001</v>
      </c>
      <c r="K29" s="10">
        <v>40.289000000000001</v>
      </c>
      <c r="L29" s="10">
        <v>0</v>
      </c>
      <c r="M29" s="10">
        <v>0</v>
      </c>
      <c r="N29" s="6">
        <f t="shared" si="22"/>
        <v>1665.6220000000001</v>
      </c>
      <c r="O29" s="6">
        <v>1665.6220000000001</v>
      </c>
      <c r="P29" s="6">
        <v>0</v>
      </c>
      <c r="Q29" s="6">
        <v>0</v>
      </c>
      <c r="R29" s="11">
        <f t="shared" si="23"/>
        <v>41.341855096924718</v>
      </c>
      <c r="S29" s="11">
        <f t="shared" si="23"/>
        <v>41.341855096924718</v>
      </c>
      <c r="T29" s="11">
        <f t="shared" si="23"/>
        <v>0</v>
      </c>
      <c r="U29" s="11">
        <f t="shared" si="23"/>
        <v>0</v>
      </c>
      <c r="V29" s="11">
        <f t="shared" si="5"/>
        <v>6.7273395532937519</v>
      </c>
      <c r="W29" s="11">
        <f t="shared" si="6"/>
        <v>10.566220823498558</v>
      </c>
      <c r="X29" s="11">
        <f t="shared" si="7"/>
        <v>4.3682717020718593</v>
      </c>
      <c r="Y29" s="11">
        <v>146.011718</v>
      </c>
      <c r="Z29" s="12">
        <f t="shared" si="8"/>
        <v>0.27592990858446031</v>
      </c>
      <c r="AA29" s="11">
        <f t="shared" si="9"/>
        <v>11.407454297606444</v>
      </c>
      <c r="AC29" s="1" t="s">
        <v>51</v>
      </c>
      <c r="AD29" s="11">
        <f t="shared" si="10"/>
        <v>41.341855096924718</v>
      </c>
      <c r="AE29" s="11">
        <f t="shared" si="11"/>
        <v>2.813801478052159</v>
      </c>
      <c r="AF29" s="1" t="s">
        <v>51</v>
      </c>
      <c r="AG29" s="11">
        <f t="shared" si="12"/>
        <v>11.407454297606444</v>
      </c>
      <c r="AH29" s="1" t="s">
        <v>51</v>
      </c>
      <c r="AI29" s="11">
        <f t="shared" si="13"/>
        <v>6.7273395532937519</v>
      </c>
      <c r="AK29" s="1" t="s">
        <v>52</v>
      </c>
      <c r="AL29" s="11">
        <v>58.597909894228536</v>
      </c>
      <c r="AN29" s="1" t="s">
        <v>52</v>
      </c>
      <c r="AO29" s="11">
        <v>20.73133106643979</v>
      </c>
      <c r="AQ29" s="1" t="s">
        <v>44</v>
      </c>
      <c r="AR29" s="11">
        <v>171.60369451420618</v>
      </c>
    </row>
    <row r="30" spans="1:44" x14ac:dyDescent="0.15">
      <c r="A30" s="1">
        <v>3</v>
      </c>
      <c r="B30" s="1">
        <v>7201</v>
      </c>
      <c r="C30" s="1" t="s">
        <v>53</v>
      </c>
      <c r="D30" s="6">
        <v>282693</v>
      </c>
      <c r="E30" s="9">
        <v>767.72</v>
      </c>
      <c r="F30" s="11">
        <f t="shared" si="19"/>
        <v>7.6105416519392746</v>
      </c>
      <c r="G30" s="6">
        <v>8828</v>
      </c>
      <c r="H30" s="6">
        <v>107169</v>
      </c>
      <c r="I30" s="6">
        <f t="shared" si="20"/>
        <v>115997</v>
      </c>
      <c r="J30" s="10">
        <f t="shared" si="21"/>
        <v>60.22</v>
      </c>
      <c r="K30" s="10">
        <v>41.767000000000003</v>
      </c>
      <c r="L30" s="10">
        <v>18.452999999999999</v>
      </c>
      <c r="M30" s="10">
        <v>0</v>
      </c>
      <c r="N30" s="6">
        <f t="shared" si="22"/>
        <v>2747.067</v>
      </c>
      <c r="O30" s="6">
        <v>1342.941</v>
      </c>
      <c r="P30" s="6">
        <v>1404.126</v>
      </c>
      <c r="Q30" s="6">
        <v>0</v>
      </c>
      <c r="R30" s="11">
        <f t="shared" si="23"/>
        <v>45.617186981069416</v>
      </c>
      <c r="S30" s="11">
        <f t="shared" si="23"/>
        <v>32.153159192664063</v>
      </c>
      <c r="T30" s="11">
        <f t="shared" si="23"/>
        <v>76.092017558120631</v>
      </c>
      <c r="U30" s="11">
        <f t="shared" si="23"/>
        <v>0</v>
      </c>
      <c r="V30" s="11">
        <f t="shared" si="5"/>
        <v>9.71749212042746</v>
      </c>
      <c r="W30" s="11">
        <f t="shared" si="6"/>
        <v>7.8440056270515282</v>
      </c>
      <c r="X30" s="11">
        <f t="shared" si="7"/>
        <v>3.5782147136977023</v>
      </c>
      <c r="Y30" s="11">
        <v>215.25289600000002</v>
      </c>
      <c r="Z30" s="12">
        <f t="shared" si="8"/>
        <v>0.27976394798423521</v>
      </c>
      <c r="AA30" s="11">
        <f t="shared" si="9"/>
        <v>12.762044325759035</v>
      </c>
      <c r="AC30" s="1" t="s">
        <v>53</v>
      </c>
      <c r="AD30" s="11">
        <f t="shared" si="10"/>
        <v>45.617186981069416</v>
      </c>
      <c r="AE30" s="11">
        <f t="shared" si="11"/>
        <v>7.6105416519392746</v>
      </c>
      <c r="AF30" s="1" t="s">
        <v>53</v>
      </c>
      <c r="AG30" s="11">
        <f t="shared" si="12"/>
        <v>12.762044325759035</v>
      </c>
      <c r="AH30" s="1" t="s">
        <v>53</v>
      </c>
      <c r="AI30" s="11">
        <f t="shared" si="13"/>
        <v>9.71749212042746</v>
      </c>
      <c r="AK30" s="1" t="s">
        <v>54</v>
      </c>
      <c r="AL30" s="11">
        <v>49.081936667003127</v>
      </c>
      <c r="AN30" s="1" t="s">
        <v>55</v>
      </c>
      <c r="AO30" s="11">
        <v>18.606402408090101</v>
      </c>
      <c r="AQ30" s="1" t="s">
        <v>56</v>
      </c>
      <c r="AR30" s="11">
        <v>166.0442788626242</v>
      </c>
    </row>
    <row r="31" spans="1:44" x14ac:dyDescent="0.15">
      <c r="A31" s="1">
        <v>3</v>
      </c>
      <c r="B31" s="1">
        <v>8201</v>
      </c>
      <c r="C31" s="1" t="s">
        <v>57</v>
      </c>
      <c r="D31" s="6">
        <v>270685</v>
      </c>
      <c r="E31" s="9">
        <v>217.32</v>
      </c>
      <c r="F31" s="11">
        <f t="shared" si="19"/>
        <v>7.1737147381284307</v>
      </c>
      <c r="G31" s="6">
        <v>8336</v>
      </c>
      <c r="H31" s="6">
        <v>107866</v>
      </c>
      <c r="I31" s="6">
        <f t="shared" si="20"/>
        <v>116202</v>
      </c>
      <c r="J31" s="10">
        <f t="shared" si="21"/>
        <v>31.112000000000002</v>
      </c>
      <c r="K31" s="10">
        <v>20.207000000000001</v>
      </c>
      <c r="L31" s="10">
        <v>10.904999999999999</v>
      </c>
      <c r="M31" s="10">
        <v>0</v>
      </c>
      <c r="N31" s="6">
        <f t="shared" si="22"/>
        <v>2844.6559999999999</v>
      </c>
      <c r="O31" s="6">
        <v>2059.4960000000001</v>
      </c>
      <c r="P31" s="6">
        <v>785.16</v>
      </c>
      <c r="Q31" s="6">
        <v>0</v>
      </c>
      <c r="R31" s="11">
        <f t="shared" si="23"/>
        <v>91.43275906402674</v>
      </c>
      <c r="S31" s="11">
        <f t="shared" si="23"/>
        <v>101.9199287375662</v>
      </c>
      <c r="T31" s="11">
        <f t="shared" si="23"/>
        <v>72</v>
      </c>
      <c r="U31" s="11">
        <f t="shared" si="23"/>
        <v>0</v>
      </c>
      <c r="V31" s="11">
        <f t="shared" si="5"/>
        <v>10.509100984539225</v>
      </c>
      <c r="W31" s="11">
        <f t="shared" si="6"/>
        <v>14.316215718755753</v>
      </c>
      <c r="X31" s="11">
        <f t="shared" si="7"/>
        <v>13.089711025216271</v>
      </c>
      <c r="Y31" s="11">
        <v>171.05452300000002</v>
      </c>
      <c r="Z31" s="12">
        <f t="shared" si="8"/>
        <v>0.18188352727744006</v>
      </c>
      <c r="AA31" s="11">
        <f t="shared" si="9"/>
        <v>16.630112727273513</v>
      </c>
      <c r="AC31" s="1" t="s">
        <v>57</v>
      </c>
      <c r="AD31" s="11">
        <f t="shared" si="10"/>
        <v>91.43275906402674</v>
      </c>
      <c r="AE31" s="11">
        <f t="shared" si="11"/>
        <v>7.1737147381284307</v>
      </c>
      <c r="AF31" s="1" t="s">
        <v>57</v>
      </c>
      <c r="AG31" s="11">
        <f t="shared" si="12"/>
        <v>16.630112727273513</v>
      </c>
      <c r="AH31" s="1" t="s">
        <v>57</v>
      </c>
      <c r="AI31" s="11">
        <f t="shared" si="13"/>
        <v>10.509100984539225</v>
      </c>
      <c r="AK31" s="1" t="s">
        <v>50</v>
      </c>
      <c r="AL31" s="11">
        <v>48.092014057869051</v>
      </c>
      <c r="AN31" s="1" t="s">
        <v>58</v>
      </c>
      <c r="AO31" s="11">
        <v>16.482289650679288</v>
      </c>
      <c r="AQ31" s="1" t="s">
        <v>54</v>
      </c>
      <c r="AR31" s="11">
        <v>150.90747136361023</v>
      </c>
    </row>
    <row r="32" spans="1:44" x14ac:dyDescent="0.15">
      <c r="A32" s="1">
        <v>3</v>
      </c>
      <c r="B32" s="1">
        <v>9201</v>
      </c>
      <c r="C32" s="1" t="s">
        <v>59</v>
      </c>
      <c r="D32" s="6">
        <v>518757</v>
      </c>
      <c r="E32" s="9">
        <v>416.85</v>
      </c>
      <c r="F32" s="11">
        <f t="shared" si="19"/>
        <v>5.8265786171444631</v>
      </c>
      <c r="G32" s="6">
        <v>12026</v>
      </c>
      <c r="H32" s="6">
        <v>194373</v>
      </c>
      <c r="I32" s="6">
        <f t="shared" si="20"/>
        <v>206399</v>
      </c>
      <c r="J32" s="10">
        <f t="shared" si="21"/>
        <v>48.489000000000004</v>
      </c>
      <c r="K32" s="10">
        <v>28.024999999999999</v>
      </c>
      <c r="L32" s="10">
        <v>8.42</v>
      </c>
      <c r="M32" s="10">
        <v>12.044</v>
      </c>
      <c r="N32" s="6">
        <f t="shared" si="22"/>
        <v>5591.9449999999997</v>
      </c>
      <c r="O32" s="6">
        <v>2637.5149999999999</v>
      </c>
      <c r="P32" s="6">
        <v>724.12</v>
      </c>
      <c r="Q32" s="6">
        <v>2230.31</v>
      </c>
      <c r="R32" s="11">
        <f t="shared" si="23"/>
        <v>115.3239910082699</v>
      </c>
      <c r="S32" s="11">
        <f t="shared" si="23"/>
        <v>94.11293487957181</v>
      </c>
      <c r="T32" s="11">
        <f t="shared" si="23"/>
        <v>86</v>
      </c>
      <c r="U32" s="11">
        <f t="shared" si="23"/>
        <v>185.18017270009963</v>
      </c>
      <c r="V32" s="11">
        <f t="shared" si="5"/>
        <v>10.77950755363301</v>
      </c>
      <c r="W32" s="11">
        <f t="shared" si="6"/>
        <v>11.632241813602015</v>
      </c>
      <c r="X32" s="11">
        <f t="shared" si="7"/>
        <v>13.4147655031786</v>
      </c>
      <c r="Y32" s="11">
        <v>298.50420100000002</v>
      </c>
      <c r="Z32" s="12">
        <f t="shared" si="8"/>
        <v>0.16243992492420567</v>
      </c>
      <c r="AA32" s="11">
        <f t="shared" si="9"/>
        <v>18.733220441343132</v>
      </c>
      <c r="AC32" s="1" t="s">
        <v>59</v>
      </c>
      <c r="AD32" s="11">
        <f t="shared" si="10"/>
        <v>115.3239910082699</v>
      </c>
      <c r="AE32" s="11">
        <f t="shared" si="11"/>
        <v>5.8265786171444631</v>
      </c>
      <c r="AF32" s="1" t="s">
        <v>59</v>
      </c>
      <c r="AG32" s="11">
        <f t="shared" si="12"/>
        <v>18.733220441343132</v>
      </c>
      <c r="AH32" s="1" t="s">
        <v>59</v>
      </c>
      <c r="AI32" s="11">
        <f t="shared" si="13"/>
        <v>10.77950755363301</v>
      </c>
      <c r="AK32" s="1" t="s">
        <v>60</v>
      </c>
      <c r="AL32" s="11">
        <v>40.385236303088085</v>
      </c>
      <c r="AN32" s="1" t="s">
        <v>54</v>
      </c>
      <c r="AO32" s="11">
        <v>16.057299912722595</v>
      </c>
      <c r="AQ32" s="1" t="s">
        <v>60</v>
      </c>
      <c r="AR32" s="11">
        <v>119.29771012609555</v>
      </c>
    </row>
    <row r="33" spans="1:44" x14ac:dyDescent="0.15">
      <c r="A33" s="1">
        <v>3</v>
      </c>
      <c r="B33" s="1">
        <v>10201</v>
      </c>
      <c r="C33" s="1" t="s">
        <v>61</v>
      </c>
      <c r="D33" s="6">
        <v>332149</v>
      </c>
      <c r="E33" s="9">
        <v>311.58999999999997</v>
      </c>
      <c r="F33" s="11">
        <f t="shared" si="19"/>
        <v>5.5095002022778541</v>
      </c>
      <c r="G33" s="6">
        <v>8035</v>
      </c>
      <c r="H33" s="6">
        <v>137804</v>
      </c>
      <c r="I33" s="6">
        <f t="shared" si="20"/>
        <v>145839</v>
      </c>
      <c r="J33" s="10">
        <f t="shared" si="21"/>
        <v>34.120000000000005</v>
      </c>
      <c r="K33" s="10">
        <v>19.100000000000001</v>
      </c>
      <c r="L33" s="10">
        <v>15.02</v>
      </c>
      <c r="M33" s="10">
        <v>0</v>
      </c>
      <c r="N33" s="6">
        <f t="shared" si="22"/>
        <v>2727.33</v>
      </c>
      <c r="O33" s="6">
        <v>1643.066</v>
      </c>
      <c r="P33" s="6">
        <v>1084.2639999999999</v>
      </c>
      <c r="Q33" s="6">
        <v>0</v>
      </c>
      <c r="R33" s="11">
        <f t="shared" si="23"/>
        <v>79.933470105509954</v>
      </c>
      <c r="S33" s="11">
        <f t="shared" si="23"/>
        <v>86.024397905759159</v>
      </c>
      <c r="T33" s="11">
        <f t="shared" si="23"/>
        <v>72.188015978695063</v>
      </c>
      <c r="U33" s="11">
        <f t="shared" si="23"/>
        <v>0</v>
      </c>
      <c r="V33" s="11">
        <f t="shared" si="5"/>
        <v>8.2111642666393703</v>
      </c>
      <c r="W33" s="11">
        <f t="shared" si="6"/>
        <v>10.950287236432493</v>
      </c>
      <c r="X33" s="11">
        <f t="shared" si="7"/>
        <v>8.7529445746012389</v>
      </c>
      <c r="Y33" s="11">
        <v>229.54581000000002</v>
      </c>
      <c r="Z33" s="12">
        <f t="shared" si="8"/>
        <v>0.14864135398507167</v>
      </c>
      <c r="AA33" s="11">
        <f t="shared" si="9"/>
        <v>11.881419225208248</v>
      </c>
      <c r="AC33" s="1" t="s">
        <v>61</v>
      </c>
      <c r="AD33" s="11">
        <f t="shared" si="10"/>
        <v>79.933470105509954</v>
      </c>
      <c r="AE33" s="11">
        <f t="shared" si="11"/>
        <v>5.5095002022778541</v>
      </c>
      <c r="AF33" s="1" t="s">
        <v>61</v>
      </c>
      <c r="AG33" s="11">
        <f t="shared" si="12"/>
        <v>11.881419225208248</v>
      </c>
      <c r="AH33" s="1" t="s">
        <v>61</v>
      </c>
      <c r="AI33" s="11">
        <f t="shared" si="13"/>
        <v>8.2111642666393703</v>
      </c>
      <c r="AK33" s="1" t="s">
        <v>47</v>
      </c>
      <c r="AL33" s="11">
        <v>35.336062923094801</v>
      </c>
      <c r="AN33" s="1" t="s">
        <v>50</v>
      </c>
      <c r="AO33" s="11">
        <v>15.99504055064798</v>
      </c>
      <c r="AQ33" s="1" t="s">
        <v>59</v>
      </c>
      <c r="AR33" s="11">
        <v>115.3239910082699</v>
      </c>
    </row>
    <row r="34" spans="1:44" x14ac:dyDescent="0.15">
      <c r="A34" s="1">
        <v>3</v>
      </c>
      <c r="B34" s="1">
        <v>16201</v>
      </c>
      <c r="C34" s="1" t="s">
        <v>55</v>
      </c>
      <c r="D34" s="6">
        <v>413938</v>
      </c>
      <c r="E34" s="9">
        <v>1241.74</v>
      </c>
      <c r="F34" s="11">
        <f t="shared" si="19"/>
        <v>6.6819634938640817</v>
      </c>
      <c r="G34" s="6">
        <v>12959</v>
      </c>
      <c r="H34" s="6">
        <v>180981</v>
      </c>
      <c r="I34" s="6">
        <f t="shared" si="20"/>
        <v>193940</v>
      </c>
      <c r="J34" s="10">
        <f t="shared" si="21"/>
        <v>99.117999999999995</v>
      </c>
      <c r="K34" s="10">
        <v>36.462000000000003</v>
      </c>
      <c r="L34" s="10">
        <v>44.536999999999999</v>
      </c>
      <c r="M34" s="10">
        <v>18.119</v>
      </c>
      <c r="N34" s="6">
        <f t="shared" si="22"/>
        <v>7701.8969999999999</v>
      </c>
      <c r="O34" s="6">
        <v>1085.4110000000001</v>
      </c>
      <c r="P34" s="6">
        <v>3551.0709999999999</v>
      </c>
      <c r="Q34" s="6">
        <v>3065.415</v>
      </c>
      <c r="R34" s="11">
        <f t="shared" si="23"/>
        <v>77.704322121108177</v>
      </c>
      <c r="S34" s="11">
        <f t="shared" si="23"/>
        <v>29.768279304481378</v>
      </c>
      <c r="T34" s="11">
        <f t="shared" si="23"/>
        <v>79.733053416260631</v>
      </c>
      <c r="U34" s="11">
        <f t="shared" si="23"/>
        <v>169.18235001931674</v>
      </c>
      <c r="V34" s="11">
        <f t="shared" si="5"/>
        <v>18.606402408090101</v>
      </c>
      <c r="W34" s="11">
        <f t="shared" si="6"/>
        <v>7.9821862869843923</v>
      </c>
      <c r="X34" s="11">
        <f t="shared" si="7"/>
        <v>6.2025037447452771</v>
      </c>
      <c r="Y34" s="11">
        <v>338.80673500000006</v>
      </c>
      <c r="Z34" s="12">
        <f t="shared" si="8"/>
        <v>0.29255026468113149</v>
      </c>
      <c r="AA34" s="11">
        <f t="shared" si="9"/>
        <v>22.732420003398097</v>
      </c>
      <c r="AC34" s="1" t="s">
        <v>55</v>
      </c>
      <c r="AD34" s="11">
        <f t="shared" si="10"/>
        <v>77.704322121108177</v>
      </c>
      <c r="AE34" s="11">
        <f t="shared" si="11"/>
        <v>6.6819634938640817</v>
      </c>
      <c r="AF34" s="1" t="s">
        <v>55</v>
      </c>
      <c r="AG34" s="11">
        <f t="shared" si="12"/>
        <v>22.732420003398097</v>
      </c>
      <c r="AH34" s="1" t="s">
        <v>55</v>
      </c>
      <c r="AI34" s="11">
        <f t="shared" si="13"/>
        <v>18.606402408090101</v>
      </c>
      <c r="AK34" s="1" t="s">
        <v>58</v>
      </c>
      <c r="AL34" s="11">
        <v>34.567751424406623</v>
      </c>
      <c r="AN34" s="1" t="s">
        <v>60</v>
      </c>
      <c r="AO34" s="11">
        <v>15.169261946831039</v>
      </c>
      <c r="AQ34" s="1" t="s">
        <v>52</v>
      </c>
      <c r="AR34" s="11">
        <v>109.92563580421243</v>
      </c>
    </row>
    <row r="35" spans="1:44" x14ac:dyDescent="0.15">
      <c r="A35" s="1">
        <v>3</v>
      </c>
      <c r="B35" s="1">
        <v>17201</v>
      </c>
      <c r="C35" s="1" t="s">
        <v>62</v>
      </c>
      <c r="D35" s="6">
        <v>463254</v>
      </c>
      <c r="E35" s="9">
        <v>468.79</v>
      </c>
      <c r="F35" s="11">
        <f t="shared" si="19"/>
        <v>3.3412661587662713</v>
      </c>
      <c r="G35" s="6">
        <v>6697</v>
      </c>
      <c r="H35" s="6">
        <v>193736</v>
      </c>
      <c r="I35" s="6">
        <f t="shared" si="20"/>
        <v>200433</v>
      </c>
      <c r="J35" s="10">
        <f t="shared" si="21"/>
        <v>27.94</v>
      </c>
      <c r="K35" s="10">
        <v>0</v>
      </c>
      <c r="L35" s="10">
        <v>27.94</v>
      </c>
      <c r="M35" s="10">
        <v>0</v>
      </c>
      <c r="N35" s="6">
        <f t="shared" si="22"/>
        <v>2442.9960000000001</v>
      </c>
      <c r="O35" s="6">
        <v>0</v>
      </c>
      <c r="P35" s="6">
        <v>2442.9960000000001</v>
      </c>
      <c r="Q35" s="6">
        <v>0</v>
      </c>
      <c r="R35" s="11">
        <f t="shared" si="23"/>
        <v>87.437222619899785</v>
      </c>
      <c r="S35" s="11">
        <f t="shared" si="23"/>
        <v>0</v>
      </c>
      <c r="T35" s="11">
        <f t="shared" si="23"/>
        <v>87.437222619899785</v>
      </c>
      <c r="U35" s="11">
        <f t="shared" si="23"/>
        <v>0</v>
      </c>
      <c r="V35" s="11">
        <f t="shared" si="5"/>
        <v>5.2735561916356906</v>
      </c>
      <c r="W35" s="11">
        <f t="shared" si="6"/>
        <v>5.9600247445551311</v>
      </c>
      <c r="X35" s="11">
        <f t="shared" si="7"/>
        <v>5.2112801040977832</v>
      </c>
      <c r="Y35" s="11">
        <v>151.536427</v>
      </c>
      <c r="Z35" s="12">
        <f t="shared" si="8"/>
        <v>0.18437810995768034</v>
      </c>
      <c r="AA35" s="11">
        <f t="shared" si="9"/>
        <v>16.121509846606056</v>
      </c>
      <c r="AC35" s="1" t="s">
        <v>62</v>
      </c>
      <c r="AD35" s="11">
        <f t="shared" si="10"/>
        <v>87.437222619899785</v>
      </c>
      <c r="AE35" s="11">
        <f t="shared" si="11"/>
        <v>3.3412661587662713</v>
      </c>
      <c r="AF35" s="1" t="s">
        <v>62</v>
      </c>
      <c r="AG35" s="11">
        <f t="shared" si="12"/>
        <v>16.121509846606056</v>
      </c>
      <c r="AH35" s="1" t="s">
        <v>62</v>
      </c>
      <c r="AI35" s="11">
        <f t="shared" si="13"/>
        <v>5.2735561916356906</v>
      </c>
      <c r="AK35" s="1" t="s">
        <v>63</v>
      </c>
      <c r="AL35" s="11">
        <v>30.853479319000719</v>
      </c>
      <c r="AN35" s="1" t="s">
        <v>64</v>
      </c>
      <c r="AO35" s="11">
        <v>14.986533722404959</v>
      </c>
      <c r="AQ35" s="1" t="s">
        <v>58</v>
      </c>
      <c r="AR35" s="11">
        <v>109.58166125230906</v>
      </c>
    </row>
    <row r="36" spans="1:44" x14ac:dyDescent="0.15">
      <c r="A36" s="1">
        <v>3</v>
      </c>
      <c r="B36" s="1">
        <v>18201</v>
      </c>
      <c r="C36" s="1" t="s">
        <v>65</v>
      </c>
      <c r="D36" s="6">
        <v>262328</v>
      </c>
      <c r="E36" s="9">
        <v>536.41</v>
      </c>
      <c r="F36" s="11">
        <f t="shared" si="19"/>
        <v>3.5255882836926116</v>
      </c>
      <c r="G36" s="6">
        <v>4285</v>
      </c>
      <c r="H36" s="6">
        <v>117255</v>
      </c>
      <c r="I36" s="6">
        <f t="shared" si="20"/>
        <v>121540</v>
      </c>
      <c r="J36" s="10">
        <f t="shared" si="21"/>
        <v>67.295999999999992</v>
      </c>
      <c r="K36" s="10">
        <v>26.277999999999999</v>
      </c>
      <c r="L36" s="10">
        <v>30.341999999999999</v>
      </c>
      <c r="M36" s="10">
        <v>10.676</v>
      </c>
      <c r="N36" s="6">
        <f t="shared" si="22"/>
        <v>3696.1579999999999</v>
      </c>
      <c r="O36" s="6">
        <v>394.17</v>
      </c>
      <c r="P36" s="6">
        <v>2380.8679999999999</v>
      </c>
      <c r="Q36" s="6">
        <v>921.12</v>
      </c>
      <c r="R36" s="11">
        <f t="shared" si="23"/>
        <v>54.92388849262958</v>
      </c>
      <c r="S36" s="11">
        <f t="shared" si="23"/>
        <v>15.000000000000002</v>
      </c>
      <c r="T36" s="11">
        <f t="shared" si="23"/>
        <v>78.467734493441441</v>
      </c>
      <c r="U36" s="11">
        <f t="shared" si="23"/>
        <v>86.279505432746348</v>
      </c>
      <c r="V36" s="11">
        <f t="shared" si="5"/>
        <v>14.089834100820346</v>
      </c>
      <c r="W36" s="11">
        <f t="shared" si="6"/>
        <v>12.545627411867788</v>
      </c>
      <c r="X36" s="11">
        <f t="shared" si="7"/>
        <v>6.890546410395034</v>
      </c>
      <c r="Y36" s="11">
        <v>182.34926399999998</v>
      </c>
      <c r="Z36" s="12">
        <f t="shared" si="8"/>
        <v>0.3690500225983912</v>
      </c>
      <c r="AA36" s="11">
        <f t="shared" si="9"/>
        <v>20.269662289396464</v>
      </c>
      <c r="AC36" s="1" t="s">
        <v>65</v>
      </c>
      <c r="AD36" s="11">
        <f t="shared" si="10"/>
        <v>54.92388849262958</v>
      </c>
      <c r="AE36" s="11">
        <f t="shared" si="11"/>
        <v>3.5255882836926116</v>
      </c>
      <c r="AF36" s="1" t="s">
        <v>65</v>
      </c>
      <c r="AG36" s="11">
        <f t="shared" si="12"/>
        <v>20.269662289396464</v>
      </c>
      <c r="AH36" s="1" t="s">
        <v>65</v>
      </c>
      <c r="AI36" s="11">
        <f t="shared" si="13"/>
        <v>14.089834100820346</v>
      </c>
      <c r="AK36" s="1" t="s">
        <v>56</v>
      </c>
      <c r="AL36" s="11">
        <v>30.276160751137091</v>
      </c>
      <c r="AN36" s="1" t="s">
        <v>65</v>
      </c>
      <c r="AO36" s="11">
        <v>14.089834100820346</v>
      </c>
      <c r="AQ36" s="1" t="s">
        <v>63</v>
      </c>
      <c r="AR36" s="11">
        <v>107.4317950540309</v>
      </c>
    </row>
    <row r="37" spans="1:44" x14ac:dyDescent="0.15">
      <c r="A37" s="1">
        <v>3</v>
      </c>
      <c r="B37" s="1">
        <v>19201</v>
      </c>
      <c r="C37" s="1" t="s">
        <v>66</v>
      </c>
      <c r="D37" s="6">
        <v>189591</v>
      </c>
      <c r="E37" s="9">
        <v>212.47</v>
      </c>
      <c r="F37" s="11">
        <f t="shared" si="19"/>
        <v>3.6780870347753423</v>
      </c>
      <c r="G37" s="6">
        <v>2861</v>
      </c>
      <c r="H37" s="6">
        <v>74924</v>
      </c>
      <c r="I37" s="6">
        <f t="shared" si="20"/>
        <v>77785</v>
      </c>
      <c r="J37" s="10">
        <f t="shared" si="21"/>
        <v>15.683999999999999</v>
      </c>
      <c r="K37" s="10">
        <v>15.683999999999999</v>
      </c>
      <c r="L37" s="10">
        <v>0</v>
      </c>
      <c r="M37" s="10">
        <v>0</v>
      </c>
      <c r="N37" s="6">
        <f t="shared" si="22"/>
        <v>1088.7449999999999</v>
      </c>
      <c r="O37" s="6">
        <v>1088.7449999999999</v>
      </c>
      <c r="P37" s="6">
        <v>0</v>
      </c>
      <c r="Q37" s="6">
        <v>0</v>
      </c>
      <c r="R37" s="11">
        <f t="shared" si="23"/>
        <v>69.417559296097934</v>
      </c>
      <c r="S37" s="11">
        <f t="shared" si="23"/>
        <v>69.417559296097934</v>
      </c>
      <c r="T37" s="11">
        <f t="shared" si="23"/>
        <v>0</v>
      </c>
      <c r="U37" s="11">
        <f t="shared" si="23"/>
        <v>0</v>
      </c>
      <c r="V37" s="11">
        <f t="shared" si="5"/>
        <v>5.7425985410699871</v>
      </c>
      <c r="W37" s="11">
        <f t="shared" si="6"/>
        <v>7.3817480114839737</v>
      </c>
      <c r="X37" s="11">
        <f t="shared" si="7"/>
        <v>5.1242293029604173</v>
      </c>
      <c r="Y37" s="11">
        <v>66.987728000000004</v>
      </c>
      <c r="Z37" s="12">
        <f t="shared" si="8"/>
        <v>0.2341324369144151</v>
      </c>
      <c r="AA37" s="11">
        <f t="shared" si="9"/>
        <v>16.252902322646317</v>
      </c>
      <c r="AC37" s="1" t="s">
        <v>66</v>
      </c>
      <c r="AD37" s="11">
        <f t="shared" si="10"/>
        <v>69.417559296097934</v>
      </c>
      <c r="AE37" s="11">
        <f t="shared" si="11"/>
        <v>3.6780870347753423</v>
      </c>
      <c r="AF37" s="1" t="s">
        <v>66</v>
      </c>
      <c r="AG37" s="11">
        <f t="shared" si="12"/>
        <v>16.252902322646317</v>
      </c>
      <c r="AH37" s="1" t="s">
        <v>66</v>
      </c>
      <c r="AI37" s="11">
        <f t="shared" si="13"/>
        <v>5.7425985410699871</v>
      </c>
      <c r="AK37" s="1" t="s">
        <v>55</v>
      </c>
      <c r="AL37" s="11">
        <v>22.732420003398097</v>
      </c>
      <c r="AN37" s="1" t="s">
        <v>63</v>
      </c>
      <c r="AO37" s="11">
        <v>13.010757210597975</v>
      </c>
      <c r="AQ37" s="1" t="s">
        <v>57</v>
      </c>
      <c r="AR37" s="11">
        <v>91.43275906402674</v>
      </c>
    </row>
    <row r="38" spans="1:44" x14ac:dyDescent="0.15">
      <c r="A38" s="1">
        <v>3</v>
      </c>
      <c r="B38" s="1">
        <v>20201</v>
      </c>
      <c r="C38" s="1" t="s">
        <v>67</v>
      </c>
      <c r="D38" s="6">
        <v>372760</v>
      </c>
      <c r="E38" s="9">
        <v>834.81</v>
      </c>
      <c r="F38" s="11">
        <f t="shared" si="19"/>
        <v>8.8448315521818319</v>
      </c>
      <c r="G38" s="6">
        <v>14227</v>
      </c>
      <c r="H38" s="6">
        <v>146624</v>
      </c>
      <c r="I38" s="6">
        <f t="shared" si="20"/>
        <v>160851</v>
      </c>
      <c r="J38" s="10">
        <f t="shared" si="21"/>
        <v>47.685000000000002</v>
      </c>
      <c r="K38" s="10">
        <v>20.16</v>
      </c>
      <c r="L38" s="10">
        <v>27.524999999999999</v>
      </c>
      <c r="M38" s="10">
        <v>0</v>
      </c>
      <c r="N38" s="6">
        <f t="shared" si="22"/>
        <v>3151.7759999999998</v>
      </c>
      <c r="O38" s="6">
        <v>1382.2560000000001</v>
      </c>
      <c r="P38" s="6">
        <v>1769.52</v>
      </c>
      <c r="Q38" s="6">
        <v>0</v>
      </c>
      <c r="R38" s="11">
        <f t="shared" si="23"/>
        <v>66.095753381566524</v>
      </c>
      <c r="S38" s="11">
        <f t="shared" si="23"/>
        <v>68.564285714285717</v>
      </c>
      <c r="T38" s="11">
        <f t="shared" si="23"/>
        <v>64.287738419618535</v>
      </c>
      <c r="U38" s="11">
        <f t="shared" si="23"/>
        <v>0</v>
      </c>
      <c r="V38" s="11">
        <f t="shared" si="5"/>
        <v>8.4552419787530848</v>
      </c>
      <c r="W38" s="11">
        <f t="shared" si="6"/>
        <v>5.7120781974341472</v>
      </c>
      <c r="X38" s="11">
        <f t="shared" si="7"/>
        <v>3.7754411183383048</v>
      </c>
      <c r="Y38" s="11">
        <v>244.99338599999996</v>
      </c>
      <c r="Z38" s="12">
        <f t="shared" si="8"/>
        <v>0.19463790749028634</v>
      </c>
      <c r="AA38" s="11">
        <f t="shared" si="9"/>
        <v>12.864739132182125</v>
      </c>
      <c r="AC38" s="1" t="s">
        <v>67</v>
      </c>
      <c r="AD38" s="11">
        <f t="shared" si="10"/>
        <v>66.095753381566524</v>
      </c>
      <c r="AE38" s="11">
        <f t="shared" si="11"/>
        <v>8.8448315521818319</v>
      </c>
      <c r="AF38" s="1" t="s">
        <v>67</v>
      </c>
      <c r="AG38" s="11">
        <f t="shared" si="12"/>
        <v>12.864739132182125</v>
      </c>
      <c r="AH38" s="1" t="s">
        <v>67</v>
      </c>
      <c r="AI38" s="11">
        <f t="shared" si="13"/>
        <v>8.4552419787530848</v>
      </c>
      <c r="AK38" s="1" t="s">
        <v>68</v>
      </c>
      <c r="AL38" s="11">
        <v>22.200580461276004</v>
      </c>
      <c r="AN38" s="1" t="s">
        <v>45</v>
      </c>
      <c r="AO38" s="11">
        <v>12.090499803227075</v>
      </c>
      <c r="AQ38" s="1" t="s">
        <v>62</v>
      </c>
      <c r="AR38" s="11">
        <v>87.437222619899785</v>
      </c>
    </row>
    <row r="39" spans="1:44" x14ac:dyDescent="0.15">
      <c r="A39" s="1">
        <v>3</v>
      </c>
      <c r="B39" s="1">
        <v>21201</v>
      </c>
      <c r="C39" s="1" t="s">
        <v>56</v>
      </c>
      <c r="D39" s="6">
        <v>402557</v>
      </c>
      <c r="E39" s="9">
        <v>203.6</v>
      </c>
      <c r="F39" s="11">
        <f t="shared" si="19"/>
        <v>10.682119430377595</v>
      </c>
      <c r="G39" s="6">
        <v>18858</v>
      </c>
      <c r="H39" s="6">
        <v>157680</v>
      </c>
      <c r="I39" s="6">
        <f t="shared" si="20"/>
        <v>176538</v>
      </c>
      <c r="J39" s="10">
        <f t="shared" si="21"/>
        <v>23.352</v>
      </c>
      <c r="K39" s="10">
        <v>12.957000000000001</v>
      </c>
      <c r="L39" s="10">
        <v>10.395</v>
      </c>
      <c r="M39" s="10">
        <v>0</v>
      </c>
      <c r="N39" s="6">
        <f t="shared" si="22"/>
        <v>3877.4660000000003</v>
      </c>
      <c r="O39" s="6">
        <v>2028.23</v>
      </c>
      <c r="P39" s="6">
        <v>1849.2360000000001</v>
      </c>
      <c r="Q39" s="6">
        <v>0</v>
      </c>
      <c r="R39" s="11">
        <f t="shared" si="23"/>
        <v>166.0442788626242</v>
      </c>
      <c r="S39" s="11">
        <f t="shared" si="23"/>
        <v>156.53546345604693</v>
      </c>
      <c r="T39" s="11">
        <f t="shared" si="23"/>
        <v>177.89668109668111</v>
      </c>
      <c r="U39" s="11">
        <f t="shared" si="23"/>
        <v>0</v>
      </c>
      <c r="V39" s="11">
        <f t="shared" si="5"/>
        <v>9.6320918528307811</v>
      </c>
      <c r="W39" s="11">
        <f t="shared" si="6"/>
        <v>11.469548133595286</v>
      </c>
      <c r="X39" s="11">
        <f t="shared" si="7"/>
        <v>19.044528487229865</v>
      </c>
      <c r="Y39" s="11">
        <v>128.06993700000001</v>
      </c>
      <c r="Z39" s="12">
        <f t="shared" si="8"/>
        <v>0.18233787371973173</v>
      </c>
      <c r="AA39" s="11">
        <f t="shared" si="9"/>
        <v>30.276160751137091</v>
      </c>
      <c r="AC39" s="1" t="s">
        <v>56</v>
      </c>
      <c r="AD39" s="11">
        <f t="shared" si="10"/>
        <v>166.0442788626242</v>
      </c>
      <c r="AE39" s="11">
        <f t="shared" si="11"/>
        <v>10.682119430377595</v>
      </c>
      <c r="AF39" s="1" t="s">
        <v>56</v>
      </c>
      <c r="AG39" s="11">
        <f t="shared" si="12"/>
        <v>30.276160751137091</v>
      </c>
      <c r="AH39" s="1" t="s">
        <v>56</v>
      </c>
      <c r="AI39" s="11">
        <f t="shared" si="13"/>
        <v>9.6320918528307811</v>
      </c>
      <c r="AK39" s="1" t="s">
        <v>65</v>
      </c>
      <c r="AL39" s="11">
        <v>20.269662289396464</v>
      </c>
      <c r="AN39" s="1" t="s">
        <v>59</v>
      </c>
      <c r="AO39" s="11">
        <v>10.77950755363301</v>
      </c>
      <c r="AQ39" s="1" t="s">
        <v>69</v>
      </c>
      <c r="AR39" s="11">
        <v>86.871657754010698</v>
      </c>
    </row>
    <row r="40" spans="1:44" x14ac:dyDescent="0.15">
      <c r="A40" s="1">
        <v>3</v>
      </c>
      <c r="B40" s="1">
        <v>24201</v>
      </c>
      <c r="C40" s="1" t="s">
        <v>47</v>
      </c>
      <c r="D40" s="6">
        <v>274537</v>
      </c>
      <c r="E40" s="9">
        <v>711.19</v>
      </c>
      <c r="F40" s="11">
        <f t="shared" si="19"/>
        <v>11.046050268549996</v>
      </c>
      <c r="G40" s="6">
        <v>13224</v>
      </c>
      <c r="H40" s="6">
        <v>106493</v>
      </c>
      <c r="I40" s="6">
        <f t="shared" si="20"/>
        <v>119717</v>
      </c>
      <c r="J40" s="10">
        <f t="shared" si="21"/>
        <v>100.96199999999999</v>
      </c>
      <c r="K40" s="10">
        <v>51.796999999999997</v>
      </c>
      <c r="L40" s="10">
        <v>49.164999999999999</v>
      </c>
      <c r="M40" s="10">
        <v>0</v>
      </c>
      <c r="N40" s="6">
        <f t="shared" si="22"/>
        <v>8133.4179999999997</v>
      </c>
      <c r="O40" s="6">
        <v>1550.5170000000001</v>
      </c>
      <c r="P40" s="6">
        <v>6582.9009999999998</v>
      </c>
      <c r="Q40" s="6">
        <v>0</v>
      </c>
      <c r="R40" s="11">
        <f t="shared" si="23"/>
        <v>80.559200491273955</v>
      </c>
      <c r="S40" s="11">
        <f t="shared" si="23"/>
        <v>29.934494275730259</v>
      </c>
      <c r="T40" s="11">
        <f t="shared" si="23"/>
        <v>133.8940506457846</v>
      </c>
      <c r="U40" s="11">
        <f t="shared" si="23"/>
        <v>0</v>
      </c>
      <c r="V40" s="11">
        <f t="shared" si="5"/>
        <v>29.62594477247147</v>
      </c>
      <c r="W40" s="11">
        <f t="shared" si="6"/>
        <v>14.196206358357117</v>
      </c>
      <c r="X40" s="11">
        <f t="shared" si="7"/>
        <v>11.436350342383891</v>
      </c>
      <c r="Y40" s="11">
        <v>230.17329400000003</v>
      </c>
      <c r="Z40" s="12">
        <f t="shared" si="8"/>
        <v>0.43863472710261503</v>
      </c>
      <c r="AA40" s="11">
        <f t="shared" si="9"/>
        <v>35.336062923094801</v>
      </c>
      <c r="AC40" s="1" t="s">
        <v>47</v>
      </c>
      <c r="AD40" s="11">
        <f t="shared" si="10"/>
        <v>80.559200491273955</v>
      </c>
      <c r="AE40" s="11">
        <f t="shared" si="11"/>
        <v>11.046050268549996</v>
      </c>
      <c r="AF40" s="1" t="s">
        <v>47</v>
      </c>
      <c r="AG40" s="11">
        <f t="shared" si="12"/>
        <v>35.336062923094801</v>
      </c>
      <c r="AH40" s="1" t="s">
        <v>47</v>
      </c>
      <c r="AI40" s="11">
        <f t="shared" si="13"/>
        <v>29.62594477247147</v>
      </c>
      <c r="AK40" s="1" t="s">
        <v>59</v>
      </c>
      <c r="AL40" s="11">
        <v>18.733220441343132</v>
      </c>
      <c r="AN40" s="1" t="s">
        <v>70</v>
      </c>
      <c r="AO40" s="11">
        <v>10.539491002671696</v>
      </c>
      <c r="AQ40" s="1" t="s">
        <v>47</v>
      </c>
      <c r="AR40" s="11">
        <v>80.559200491273955</v>
      </c>
    </row>
    <row r="41" spans="1:44" x14ac:dyDescent="0.15">
      <c r="A41" s="1">
        <v>3</v>
      </c>
      <c r="B41" s="1">
        <v>25201</v>
      </c>
      <c r="C41" s="1" t="s">
        <v>44</v>
      </c>
      <c r="D41" s="6">
        <v>345070</v>
      </c>
      <c r="E41" s="9">
        <v>464.51</v>
      </c>
      <c r="F41" s="11">
        <f t="shared" si="19"/>
        <v>39.054570131173335</v>
      </c>
      <c r="G41" s="6">
        <v>54098</v>
      </c>
      <c r="H41" s="6">
        <v>84421</v>
      </c>
      <c r="I41" s="6">
        <f t="shared" si="20"/>
        <v>138519</v>
      </c>
      <c r="J41" s="10">
        <f t="shared" si="21"/>
        <v>66.097999999999999</v>
      </c>
      <c r="K41" s="10">
        <v>47.113999999999997</v>
      </c>
      <c r="L41" s="10">
        <v>0</v>
      </c>
      <c r="M41" s="10">
        <v>18.984000000000002</v>
      </c>
      <c r="N41" s="6">
        <f t="shared" si="22"/>
        <v>11342.661</v>
      </c>
      <c r="O41" s="6">
        <v>7763.308</v>
      </c>
      <c r="P41" s="6">
        <v>0</v>
      </c>
      <c r="Q41" s="6">
        <v>3579.3530000000001</v>
      </c>
      <c r="R41" s="11">
        <f t="shared" si="23"/>
        <v>171.60369451420618</v>
      </c>
      <c r="S41" s="11">
        <f t="shared" si="23"/>
        <v>164.77709385745214</v>
      </c>
      <c r="T41" s="11">
        <f t="shared" si="23"/>
        <v>0</v>
      </c>
      <c r="U41" s="11">
        <f t="shared" si="23"/>
        <v>188.54577538980192</v>
      </c>
      <c r="V41" s="11">
        <f t="shared" si="5"/>
        <v>32.870608861970034</v>
      </c>
      <c r="W41" s="11">
        <f t="shared" si="6"/>
        <v>14.229618307463779</v>
      </c>
      <c r="X41" s="11">
        <f t="shared" si="7"/>
        <v>24.418550730877701</v>
      </c>
      <c r="Y41" s="11">
        <v>103.309078</v>
      </c>
      <c r="Z41" s="12">
        <f t="shared" si="8"/>
        <v>0.63980824608656361</v>
      </c>
      <c r="AA41" s="11">
        <f t="shared" si="9"/>
        <v>109.79345880910873</v>
      </c>
      <c r="AC41" s="1" t="s">
        <v>44</v>
      </c>
      <c r="AD41" s="11">
        <f t="shared" si="10"/>
        <v>171.60369451420618</v>
      </c>
      <c r="AE41" s="11">
        <f t="shared" si="11"/>
        <v>39.054570131173335</v>
      </c>
      <c r="AF41" s="1" t="s">
        <v>44</v>
      </c>
      <c r="AG41" s="11">
        <f t="shared" si="12"/>
        <v>109.79345880910873</v>
      </c>
      <c r="AH41" s="1" t="s">
        <v>44</v>
      </c>
      <c r="AI41" s="11">
        <f t="shared" si="13"/>
        <v>32.870608861970034</v>
      </c>
      <c r="AK41" s="1" t="s">
        <v>57</v>
      </c>
      <c r="AL41" s="11">
        <v>16.630112727273513</v>
      </c>
      <c r="AN41" s="1" t="s">
        <v>57</v>
      </c>
      <c r="AO41" s="11">
        <v>10.509100984539225</v>
      </c>
      <c r="AQ41" s="1" t="s">
        <v>61</v>
      </c>
      <c r="AR41" s="11">
        <v>79.933470105509954</v>
      </c>
    </row>
    <row r="42" spans="1:44" x14ac:dyDescent="0.15">
      <c r="A42" s="1">
        <v>3</v>
      </c>
      <c r="B42" s="1">
        <v>29201</v>
      </c>
      <c r="C42" s="1" t="s">
        <v>48</v>
      </c>
      <c r="D42" s="6">
        <v>354630</v>
      </c>
      <c r="E42" s="9">
        <v>276.94</v>
      </c>
      <c r="F42" s="11">
        <f t="shared" si="19"/>
        <v>44.319953303958485</v>
      </c>
      <c r="G42" s="6">
        <v>62262</v>
      </c>
      <c r="H42" s="6">
        <v>78221</v>
      </c>
      <c r="I42" s="6">
        <f t="shared" si="20"/>
        <v>140483</v>
      </c>
      <c r="J42" s="10">
        <f t="shared" si="21"/>
        <v>33.126999999999995</v>
      </c>
      <c r="K42" s="10">
        <v>13.119</v>
      </c>
      <c r="L42" s="10">
        <v>20.007999999999999</v>
      </c>
      <c r="M42" s="10">
        <v>0</v>
      </c>
      <c r="N42" s="6">
        <f t="shared" si="22"/>
        <v>8177.5739999999996</v>
      </c>
      <c r="O42" s="6">
        <v>1802.0609999999999</v>
      </c>
      <c r="P42" s="6">
        <v>6375.5129999999999</v>
      </c>
      <c r="Q42" s="6">
        <v>0</v>
      </c>
      <c r="R42" s="11">
        <f t="shared" si="23"/>
        <v>246.85525402239867</v>
      </c>
      <c r="S42" s="11">
        <f t="shared" si="23"/>
        <v>137.36268008232335</v>
      </c>
      <c r="T42" s="11">
        <f t="shared" si="23"/>
        <v>318.64819072371051</v>
      </c>
      <c r="U42" s="11">
        <f t="shared" si="23"/>
        <v>0</v>
      </c>
      <c r="V42" s="11">
        <f t="shared" si="5"/>
        <v>23.059453514931054</v>
      </c>
      <c r="W42" s="11">
        <f t="shared" si="6"/>
        <v>11.96179677908572</v>
      </c>
      <c r="X42" s="11">
        <f t="shared" si="7"/>
        <v>29.52832382465516</v>
      </c>
      <c r="Y42" s="11">
        <v>117.401385</v>
      </c>
      <c r="Z42" s="12">
        <f t="shared" si="8"/>
        <v>0.28216873250686092</v>
      </c>
      <c r="AA42" s="11">
        <f t="shared" si="9"/>
        <v>69.654834140159409</v>
      </c>
      <c r="AC42" s="1" t="s">
        <v>48</v>
      </c>
      <c r="AD42" s="11">
        <f t="shared" si="10"/>
        <v>246.85525402239867</v>
      </c>
      <c r="AE42" s="11">
        <f t="shared" si="11"/>
        <v>44.319953303958485</v>
      </c>
      <c r="AF42" s="1" t="s">
        <v>48</v>
      </c>
      <c r="AG42" s="11">
        <f t="shared" si="12"/>
        <v>69.654834140159409</v>
      </c>
      <c r="AH42" s="1" t="s">
        <v>48</v>
      </c>
      <c r="AI42" s="11">
        <f t="shared" si="13"/>
        <v>23.059453514931054</v>
      </c>
      <c r="AK42" s="1" t="s">
        <v>66</v>
      </c>
      <c r="AL42" s="11">
        <v>16.252902322646317</v>
      </c>
      <c r="AN42" s="1" t="s">
        <v>71</v>
      </c>
      <c r="AO42" s="11">
        <v>10.23204308492293</v>
      </c>
      <c r="AQ42" s="1" t="s">
        <v>55</v>
      </c>
      <c r="AR42" s="11">
        <v>77.704322121108177</v>
      </c>
    </row>
    <row r="43" spans="1:44" x14ac:dyDescent="0.15">
      <c r="A43" s="1">
        <v>3</v>
      </c>
      <c r="B43" s="1">
        <v>30201</v>
      </c>
      <c r="C43" s="1" t="s">
        <v>52</v>
      </c>
      <c r="D43" s="6">
        <v>356729</v>
      </c>
      <c r="E43" s="9">
        <v>208.85</v>
      </c>
      <c r="F43" s="11">
        <f t="shared" si="19"/>
        <v>9.8104616321474776</v>
      </c>
      <c r="G43" s="6">
        <v>14177</v>
      </c>
      <c r="H43" s="6">
        <v>130332</v>
      </c>
      <c r="I43" s="6">
        <f t="shared" si="20"/>
        <v>144509</v>
      </c>
      <c r="J43" s="10">
        <f t="shared" si="21"/>
        <v>67.277000000000001</v>
      </c>
      <c r="K43" s="10">
        <v>36.780999999999999</v>
      </c>
      <c r="L43" s="10">
        <v>30.495999999999999</v>
      </c>
      <c r="M43" s="10">
        <v>0</v>
      </c>
      <c r="N43" s="6">
        <f t="shared" si="22"/>
        <v>7395.4669999999996</v>
      </c>
      <c r="O43" s="6">
        <v>3688.6309999999999</v>
      </c>
      <c r="P43" s="6">
        <v>3706.8359999999998</v>
      </c>
      <c r="Q43" s="6">
        <v>0</v>
      </c>
      <c r="R43" s="11">
        <f t="shared" si="23"/>
        <v>109.92563580421243</v>
      </c>
      <c r="S43" s="11">
        <f t="shared" si="23"/>
        <v>100.28631630461379</v>
      </c>
      <c r="T43" s="11">
        <f t="shared" si="23"/>
        <v>121.55154774396642</v>
      </c>
      <c r="U43" s="11">
        <f t="shared" si="23"/>
        <v>0</v>
      </c>
      <c r="V43" s="11">
        <f t="shared" si="5"/>
        <v>20.73133106643979</v>
      </c>
      <c r="W43" s="11">
        <f t="shared" si="6"/>
        <v>32.213071582475465</v>
      </c>
      <c r="X43" s="11">
        <f t="shared" si="7"/>
        <v>35.410423749102229</v>
      </c>
      <c r="Y43" s="11">
        <v>126.20701</v>
      </c>
      <c r="Z43" s="12">
        <f t="shared" si="8"/>
        <v>0.53306864650386698</v>
      </c>
      <c r="AA43" s="11">
        <f t="shared" si="9"/>
        <v>58.597909894228536</v>
      </c>
      <c r="AC43" s="1" t="s">
        <v>52</v>
      </c>
      <c r="AD43" s="11">
        <f t="shared" si="10"/>
        <v>109.92563580421243</v>
      </c>
      <c r="AE43" s="11">
        <f t="shared" si="11"/>
        <v>9.8104616321474776</v>
      </c>
      <c r="AF43" s="1" t="s">
        <v>52</v>
      </c>
      <c r="AG43" s="11">
        <f t="shared" si="12"/>
        <v>58.597909894228536</v>
      </c>
      <c r="AH43" s="1" t="s">
        <v>52</v>
      </c>
      <c r="AI43" s="11">
        <f t="shared" si="13"/>
        <v>20.73133106643979</v>
      </c>
      <c r="AK43" s="1" t="s">
        <v>62</v>
      </c>
      <c r="AL43" s="11">
        <v>16.121509846606056</v>
      </c>
      <c r="AN43" s="1" t="s">
        <v>53</v>
      </c>
      <c r="AO43" s="11">
        <v>9.71749212042746</v>
      </c>
      <c r="AQ43" s="1" t="s">
        <v>66</v>
      </c>
      <c r="AR43" s="11">
        <v>69.417559296097934</v>
      </c>
    </row>
    <row r="44" spans="1:44" x14ac:dyDescent="0.15">
      <c r="A44" s="1">
        <v>3</v>
      </c>
      <c r="B44" s="1">
        <v>31201</v>
      </c>
      <c r="C44" s="1" t="s">
        <v>71</v>
      </c>
      <c r="D44" s="6">
        <v>188465</v>
      </c>
      <c r="E44" s="9">
        <v>765.31</v>
      </c>
      <c r="F44" s="11">
        <f t="shared" si="19"/>
        <v>4.0077311553089343</v>
      </c>
      <c r="G44" s="6">
        <v>3214</v>
      </c>
      <c r="H44" s="6">
        <v>76981</v>
      </c>
      <c r="I44" s="6">
        <f t="shared" si="20"/>
        <v>80195</v>
      </c>
      <c r="J44" s="10">
        <f t="shared" si="21"/>
        <v>60.008000000000003</v>
      </c>
      <c r="K44" s="10">
        <v>60.008000000000003</v>
      </c>
      <c r="L44" s="10">
        <v>0</v>
      </c>
      <c r="M44" s="10">
        <v>0</v>
      </c>
      <c r="N44" s="6">
        <f t="shared" si="22"/>
        <v>1928.3820000000001</v>
      </c>
      <c r="O44" s="6">
        <v>1928.3820000000001</v>
      </c>
      <c r="P44" s="6">
        <v>0</v>
      </c>
      <c r="Q44" s="6">
        <v>0</v>
      </c>
      <c r="R44" s="11">
        <f t="shared" si="23"/>
        <v>32.135415277962935</v>
      </c>
      <c r="S44" s="11">
        <f t="shared" si="23"/>
        <v>32.135415277962935</v>
      </c>
      <c r="T44" s="11">
        <f t="shared" si="23"/>
        <v>0</v>
      </c>
      <c r="U44" s="11">
        <f t="shared" si="23"/>
        <v>0</v>
      </c>
      <c r="V44" s="11">
        <f t="shared" si="5"/>
        <v>10.23204308492293</v>
      </c>
      <c r="W44" s="11">
        <f t="shared" si="6"/>
        <v>7.8410056055715991</v>
      </c>
      <c r="X44" s="11">
        <f t="shared" si="7"/>
        <v>2.5197397133187862</v>
      </c>
      <c r="Y44" s="11">
        <v>180.93415999999996</v>
      </c>
      <c r="Z44" s="12">
        <f t="shared" si="8"/>
        <v>0.33165655396416033</v>
      </c>
      <c r="AA44" s="11">
        <f t="shared" si="9"/>
        <v>10.657921091296418</v>
      </c>
      <c r="AC44" s="1" t="s">
        <v>71</v>
      </c>
      <c r="AD44" s="11">
        <f t="shared" si="10"/>
        <v>32.135415277962935</v>
      </c>
      <c r="AE44" s="11">
        <f t="shared" si="11"/>
        <v>4.0077311553089343</v>
      </c>
      <c r="AF44" s="1" t="s">
        <v>71</v>
      </c>
      <c r="AG44" s="11">
        <f t="shared" si="12"/>
        <v>10.657921091296418</v>
      </c>
      <c r="AH44" s="1" t="s">
        <v>71</v>
      </c>
      <c r="AI44" s="11">
        <f t="shared" si="13"/>
        <v>10.23204308492293</v>
      </c>
      <c r="AK44" s="1" t="s">
        <v>70</v>
      </c>
      <c r="AL44" s="11">
        <v>15.693799259656535</v>
      </c>
      <c r="AN44" s="1" t="s">
        <v>43</v>
      </c>
      <c r="AO44" s="11">
        <v>9.6432490770080523</v>
      </c>
      <c r="AQ44" s="1" t="s">
        <v>68</v>
      </c>
      <c r="AR44" s="11">
        <v>67.417699572643073</v>
      </c>
    </row>
    <row r="45" spans="1:44" x14ac:dyDescent="0.15">
      <c r="A45" s="1">
        <v>3</v>
      </c>
      <c r="B45" s="1">
        <v>32201</v>
      </c>
      <c r="C45" s="1" t="s">
        <v>70</v>
      </c>
      <c r="D45" s="6">
        <v>203616</v>
      </c>
      <c r="E45" s="9">
        <v>572.99</v>
      </c>
      <c r="F45" s="11">
        <f t="shared" si="19"/>
        <v>1.9664284827344871</v>
      </c>
      <c r="G45" s="6">
        <v>1742</v>
      </c>
      <c r="H45" s="6">
        <v>86845</v>
      </c>
      <c r="I45" s="6">
        <f t="shared" si="20"/>
        <v>88587</v>
      </c>
      <c r="J45" s="10">
        <f t="shared" si="21"/>
        <v>52.673000000000002</v>
      </c>
      <c r="K45" s="10">
        <v>39.319000000000003</v>
      </c>
      <c r="L45" s="10">
        <v>13.353999999999999</v>
      </c>
      <c r="M45" s="10">
        <v>0</v>
      </c>
      <c r="N45" s="6">
        <f t="shared" si="22"/>
        <v>2146.009</v>
      </c>
      <c r="O45" s="6">
        <v>1545.079</v>
      </c>
      <c r="P45" s="6">
        <v>600.92999999999995</v>
      </c>
      <c r="Q45" s="6">
        <v>0</v>
      </c>
      <c r="R45" s="11">
        <f t="shared" si="23"/>
        <v>40.742106961821044</v>
      </c>
      <c r="S45" s="11">
        <f t="shared" si="23"/>
        <v>39.295989216409367</v>
      </c>
      <c r="T45" s="11">
        <f t="shared" si="23"/>
        <v>45</v>
      </c>
      <c r="U45" s="11">
        <f t="shared" si="23"/>
        <v>0</v>
      </c>
      <c r="V45" s="11">
        <f t="shared" si="5"/>
        <v>10.539491002671696</v>
      </c>
      <c r="W45" s="11">
        <f t="shared" si="6"/>
        <v>9.1926560672961131</v>
      </c>
      <c r="X45" s="11">
        <f t="shared" si="7"/>
        <v>3.7452817675701144</v>
      </c>
      <c r="Y45" s="11">
        <v>136.74247800000001</v>
      </c>
      <c r="Z45" s="12">
        <f t="shared" si="8"/>
        <v>0.38519851892694235</v>
      </c>
      <c r="AA45" s="11">
        <f t="shared" si="9"/>
        <v>15.693799259656535</v>
      </c>
      <c r="AC45" s="1" t="s">
        <v>70</v>
      </c>
      <c r="AD45" s="11">
        <f t="shared" si="10"/>
        <v>40.742106961821044</v>
      </c>
      <c r="AE45" s="11">
        <f t="shared" si="11"/>
        <v>1.9664284827344871</v>
      </c>
      <c r="AF45" s="1" t="s">
        <v>70</v>
      </c>
      <c r="AG45" s="11">
        <f t="shared" si="12"/>
        <v>15.693799259656535</v>
      </c>
      <c r="AH45" s="1" t="s">
        <v>70</v>
      </c>
      <c r="AI45" s="11">
        <f t="shared" si="13"/>
        <v>10.539491002671696</v>
      </c>
      <c r="AK45" s="1" t="s">
        <v>64</v>
      </c>
      <c r="AL45" s="11">
        <v>14.030055048533843</v>
      </c>
      <c r="AN45" s="1" t="s">
        <v>56</v>
      </c>
      <c r="AO45" s="11">
        <v>9.6320918528307811</v>
      </c>
      <c r="AQ45" s="1" t="s">
        <v>72</v>
      </c>
      <c r="AR45" s="11">
        <v>66.672444546078211</v>
      </c>
    </row>
    <row r="46" spans="1:44" x14ac:dyDescent="0.15">
      <c r="A46" s="1">
        <v>3</v>
      </c>
      <c r="B46" s="1">
        <v>35203</v>
      </c>
      <c r="C46" s="1" t="s">
        <v>64</v>
      </c>
      <c r="D46" s="6">
        <v>193966</v>
      </c>
      <c r="E46" s="9">
        <v>1023.23</v>
      </c>
      <c r="F46" s="11">
        <f t="shared" si="19"/>
        <v>4.7573176110118149</v>
      </c>
      <c r="G46" s="6">
        <v>4099</v>
      </c>
      <c r="H46" s="6">
        <v>82063</v>
      </c>
      <c r="I46" s="6">
        <f t="shared" si="20"/>
        <v>86162</v>
      </c>
      <c r="J46" s="10">
        <f t="shared" si="21"/>
        <v>86.260999999999996</v>
      </c>
      <c r="K46" s="10">
        <v>86.260999999999996</v>
      </c>
      <c r="L46" s="10">
        <v>0</v>
      </c>
      <c r="M46" s="10">
        <v>0</v>
      </c>
      <c r="N46" s="6">
        <f t="shared" si="22"/>
        <v>2906.8780000000002</v>
      </c>
      <c r="O46" s="6">
        <v>2906.8780000000002</v>
      </c>
      <c r="P46" s="6">
        <v>0</v>
      </c>
      <c r="Q46" s="6">
        <v>0</v>
      </c>
      <c r="R46" s="11">
        <f t="shared" si="23"/>
        <v>33.698635536337399</v>
      </c>
      <c r="S46" s="11">
        <f t="shared" si="23"/>
        <v>33.698635536337399</v>
      </c>
      <c r="T46" s="11">
        <f t="shared" si="23"/>
        <v>0</v>
      </c>
      <c r="U46" s="11">
        <f t="shared" si="23"/>
        <v>0</v>
      </c>
      <c r="V46" s="11">
        <f t="shared" si="5"/>
        <v>14.986533722404959</v>
      </c>
      <c r="W46" s="11">
        <f t="shared" si="6"/>
        <v>8.4302649453202108</v>
      </c>
      <c r="X46" s="11">
        <f t="shared" si="7"/>
        <v>2.8408842586710712</v>
      </c>
      <c r="Y46" s="11">
        <v>207.18935099999999</v>
      </c>
      <c r="Z46" s="12">
        <f t="shared" si="8"/>
        <v>0.4163389652202733</v>
      </c>
      <c r="AA46" s="11">
        <f t="shared" si="9"/>
        <v>14.030055048533843</v>
      </c>
      <c r="AC46" s="1" t="s">
        <v>64</v>
      </c>
      <c r="AD46" s="11">
        <f t="shared" si="10"/>
        <v>33.698635536337399</v>
      </c>
      <c r="AE46" s="11">
        <f t="shared" si="11"/>
        <v>4.7573176110118149</v>
      </c>
      <c r="AF46" s="1" t="s">
        <v>64</v>
      </c>
      <c r="AG46" s="11">
        <f t="shared" si="12"/>
        <v>14.030055048533843</v>
      </c>
      <c r="AH46" s="1" t="s">
        <v>64</v>
      </c>
      <c r="AI46" s="11">
        <f t="shared" si="13"/>
        <v>14.986533722404959</v>
      </c>
      <c r="AK46" s="1" t="s">
        <v>72</v>
      </c>
      <c r="AL46" s="11">
        <v>13.588578104884993</v>
      </c>
      <c r="AN46" s="1" t="s">
        <v>68</v>
      </c>
      <c r="AO46" s="11">
        <v>9.3204068845744654</v>
      </c>
      <c r="AQ46" s="1" t="s">
        <v>67</v>
      </c>
      <c r="AR46" s="11">
        <v>66.095753381566524</v>
      </c>
    </row>
    <row r="47" spans="1:44" x14ac:dyDescent="0.15">
      <c r="A47" s="1">
        <v>3</v>
      </c>
      <c r="B47" s="1">
        <v>36201</v>
      </c>
      <c r="C47" s="1" t="s">
        <v>72</v>
      </c>
      <c r="D47" s="6">
        <v>252391</v>
      </c>
      <c r="E47" s="9">
        <v>191.39</v>
      </c>
      <c r="F47" s="11">
        <f t="shared" si="19"/>
        <v>1.8160111814264084</v>
      </c>
      <c r="G47" s="6">
        <v>1871</v>
      </c>
      <c r="H47" s="6">
        <v>101157</v>
      </c>
      <c r="I47" s="6">
        <f t="shared" si="20"/>
        <v>103028</v>
      </c>
      <c r="J47" s="10">
        <f t="shared" si="21"/>
        <v>21.864999999999998</v>
      </c>
      <c r="K47" s="10">
        <v>21.864999999999998</v>
      </c>
      <c r="L47" s="10">
        <v>0</v>
      </c>
      <c r="M47" s="10">
        <v>0</v>
      </c>
      <c r="N47" s="6">
        <f t="shared" si="22"/>
        <v>1457.7929999999999</v>
      </c>
      <c r="O47" s="6">
        <v>1457.7929999999999</v>
      </c>
      <c r="P47" s="6">
        <v>0</v>
      </c>
      <c r="Q47" s="6">
        <v>0</v>
      </c>
      <c r="R47" s="11">
        <f t="shared" si="23"/>
        <v>66.672444546078211</v>
      </c>
      <c r="S47" s="11">
        <f t="shared" si="23"/>
        <v>66.672444546078211</v>
      </c>
      <c r="T47" s="11">
        <f t="shared" si="23"/>
        <v>0</v>
      </c>
      <c r="U47" s="11">
        <f t="shared" si="23"/>
        <v>0</v>
      </c>
      <c r="V47" s="11">
        <f t="shared" si="5"/>
        <v>5.7759309959546892</v>
      </c>
      <c r="W47" s="11">
        <f t="shared" si="6"/>
        <v>11.424316839960289</v>
      </c>
      <c r="X47" s="11">
        <f t="shared" si="7"/>
        <v>7.616871309890799</v>
      </c>
      <c r="Y47" s="11">
        <v>107.280761</v>
      </c>
      <c r="Z47" s="12">
        <f t="shared" si="8"/>
        <v>0.20381100764190141</v>
      </c>
      <c r="AA47" s="11">
        <f t="shared" si="9"/>
        <v>13.588578104884993</v>
      </c>
      <c r="AC47" s="1" t="s">
        <v>72</v>
      </c>
      <c r="AD47" s="11">
        <f t="shared" si="10"/>
        <v>66.672444546078211</v>
      </c>
      <c r="AE47" s="11">
        <f t="shared" si="11"/>
        <v>1.8160111814264084</v>
      </c>
      <c r="AF47" s="1" t="s">
        <v>72</v>
      </c>
      <c r="AG47" s="11">
        <f t="shared" si="12"/>
        <v>13.588578104884993</v>
      </c>
      <c r="AH47" s="1" t="s">
        <v>72</v>
      </c>
      <c r="AI47" s="11">
        <f t="shared" si="13"/>
        <v>5.7759309959546892</v>
      </c>
      <c r="AK47" s="1" t="s">
        <v>67</v>
      </c>
      <c r="AL47" s="11">
        <v>12.864739132182125</v>
      </c>
      <c r="AN47" s="1" t="s">
        <v>67</v>
      </c>
      <c r="AO47" s="11">
        <v>8.4552419787530848</v>
      </c>
      <c r="AQ47" s="1" t="s">
        <v>65</v>
      </c>
      <c r="AR47" s="11">
        <v>54.92388849262958</v>
      </c>
    </row>
    <row r="48" spans="1:44" x14ac:dyDescent="0.15">
      <c r="A48" s="1">
        <v>3</v>
      </c>
      <c r="B48" s="1">
        <v>37201</v>
      </c>
      <c r="C48" s="1" t="s">
        <v>58</v>
      </c>
      <c r="D48" s="6">
        <v>417496</v>
      </c>
      <c r="E48" s="9">
        <v>375.42</v>
      </c>
      <c r="F48" s="11">
        <f t="shared" si="19"/>
        <v>8.8620029696206686</v>
      </c>
      <c r="G48" s="6">
        <v>15697</v>
      </c>
      <c r="H48" s="6">
        <v>161430</v>
      </c>
      <c r="I48" s="6">
        <f t="shared" si="20"/>
        <v>177127</v>
      </c>
      <c r="J48" s="10">
        <f t="shared" si="21"/>
        <v>62.795999999999999</v>
      </c>
      <c r="K48" s="10">
        <v>27.524000000000001</v>
      </c>
      <c r="L48" s="10">
        <v>35.271999999999998</v>
      </c>
      <c r="M48" s="10">
        <v>0</v>
      </c>
      <c r="N48" s="6">
        <f t="shared" si="22"/>
        <v>6881.29</v>
      </c>
      <c r="O48" s="6">
        <v>2933.7640000000001</v>
      </c>
      <c r="P48" s="6">
        <v>3947.5259999999998</v>
      </c>
      <c r="Q48" s="6">
        <v>0</v>
      </c>
      <c r="R48" s="11">
        <f t="shared" si="23"/>
        <v>109.58166125230906</v>
      </c>
      <c r="S48" s="11">
        <f t="shared" si="23"/>
        <v>106.58930388024997</v>
      </c>
      <c r="T48" s="11">
        <f t="shared" si="23"/>
        <v>111.91670446813336</v>
      </c>
      <c r="U48" s="11">
        <f t="shared" si="23"/>
        <v>0</v>
      </c>
      <c r="V48" s="11">
        <f t="shared" si="5"/>
        <v>16.482289650679288</v>
      </c>
      <c r="W48" s="11">
        <f t="shared" si="6"/>
        <v>16.726865910180596</v>
      </c>
      <c r="X48" s="11">
        <f t="shared" si="7"/>
        <v>18.329577539822065</v>
      </c>
      <c r="Y48" s="11">
        <v>199.06675199999998</v>
      </c>
      <c r="Z48" s="12">
        <f t="shared" si="8"/>
        <v>0.31545197462206048</v>
      </c>
      <c r="AA48" s="11">
        <f t="shared" si="9"/>
        <v>34.567751424406623</v>
      </c>
      <c r="AC48" s="1" t="s">
        <v>58</v>
      </c>
      <c r="AD48" s="11">
        <f t="shared" si="10"/>
        <v>109.58166125230906</v>
      </c>
      <c r="AE48" s="11">
        <f t="shared" si="11"/>
        <v>8.8620029696206686</v>
      </c>
      <c r="AF48" s="1" t="s">
        <v>58</v>
      </c>
      <c r="AG48" s="11">
        <f t="shared" si="12"/>
        <v>34.567751424406623</v>
      </c>
      <c r="AH48" s="1" t="s">
        <v>58</v>
      </c>
      <c r="AI48" s="11">
        <f t="shared" si="13"/>
        <v>16.482289650679288</v>
      </c>
      <c r="AK48" s="1" t="s">
        <v>53</v>
      </c>
      <c r="AL48" s="11">
        <v>12.762044325759035</v>
      </c>
      <c r="AN48" s="1" t="s">
        <v>46</v>
      </c>
      <c r="AO48" s="11">
        <v>8.4221363954840864</v>
      </c>
      <c r="AQ48" s="1" t="s">
        <v>73</v>
      </c>
      <c r="AR48" s="11">
        <v>45.716222189479886</v>
      </c>
    </row>
    <row r="49" spans="1:44" x14ac:dyDescent="0.15">
      <c r="A49" s="1">
        <v>3</v>
      </c>
      <c r="B49" s="1">
        <v>38201</v>
      </c>
      <c r="C49" s="1" t="s">
        <v>63</v>
      </c>
      <c r="D49" s="6">
        <v>511192</v>
      </c>
      <c r="E49" s="9">
        <v>429.35</v>
      </c>
      <c r="F49" s="11">
        <f t="shared" si="19"/>
        <v>6.5678775303748198</v>
      </c>
      <c r="G49" s="6">
        <v>12725</v>
      </c>
      <c r="H49" s="6">
        <v>181021</v>
      </c>
      <c r="I49" s="6">
        <f t="shared" si="20"/>
        <v>193746</v>
      </c>
      <c r="J49" s="10">
        <f t="shared" si="21"/>
        <v>61.909000000000006</v>
      </c>
      <c r="K49" s="10">
        <v>28.792999999999999</v>
      </c>
      <c r="L49" s="10">
        <v>23.065000000000001</v>
      </c>
      <c r="M49" s="10">
        <v>10.051</v>
      </c>
      <c r="N49" s="6">
        <f t="shared" si="22"/>
        <v>6650.9949999999999</v>
      </c>
      <c r="O49" s="6">
        <v>1273.575</v>
      </c>
      <c r="P49" s="6">
        <v>2887.2379999999998</v>
      </c>
      <c r="Q49" s="6">
        <v>2490.1819999999998</v>
      </c>
      <c r="R49" s="11">
        <f t="shared" si="23"/>
        <v>107.4317950540309</v>
      </c>
      <c r="S49" s="11">
        <f t="shared" si="23"/>
        <v>44.232105025527041</v>
      </c>
      <c r="T49" s="11">
        <f t="shared" si="23"/>
        <v>125.17832213310209</v>
      </c>
      <c r="U49" s="11">
        <f t="shared" si="23"/>
        <v>247.75465127847974</v>
      </c>
      <c r="V49" s="11">
        <f t="shared" si="5"/>
        <v>13.010757210597975</v>
      </c>
      <c r="W49" s="11">
        <f t="shared" si="6"/>
        <v>14.419238383603123</v>
      </c>
      <c r="X49" s="11">
        <f t="shared" si="7"/>
        <v>15.490846628624665</v>
      </c>
      <c r="Y49" s="11">
        <v>215.56709799999996</v>
      </c>
      <c r="Z49" s="12">
        <f t="shared" si="8"/>
        <v>0.28719132267578246</v>
      </c>
      <c r="AA49" s="11">
        <f t="shared" si="9"/>
        <v>30.853479319000719</v>
      </c>
      <c r="AC49" s="1" t="s">
        <v>63</v>
      </c>
      <c r="AD49" s="11">
        <f t="shared" si="10"/>
        <v>107.4317950540309</v>
      </c>
      <c r="AE49" s="11">
        <f t="shared" si="11"/>
        <v>6.5678775303748198</v>
      </c>
      <c r="AF49" s="1" t="s">
        <v>63</v>
      </c>
      <c r="AG49" s="11">
        <f t="shared" si="12"/>
        <v>30.853479319000719</v>
      </c>
      <c r="AH49" s="1" t="s">
        <v>63</v>
      </c>
      <c r="AI49" s="11">
        <f t="shared" si="13"/>
        <v>13.010757210597975</v>
      </c>
      <c r="AK49" s="1" t="s">
        <v>43</v>
      </c>
      <c r="AL49" s="11">
        <v>12.67338137703665</v>
      </c>
      <c r="AN49" s="1" t="s">
        <v>61</v>
      </c>
      <c r="AO49" s="11">
        <v>8.2111642666393703</v>
      </c>
      <c r="AQ49" s="1" t="s">
        <v>53</v>
      </c>
      <c r="AR49" s="11">
        <v>45.617186981069416</v>
      </c>
    </row>
    <row r="50" spans="1:44" x14ac:dyDescent="0.15">
      <c r="A50" s="1">
        <v>3</v>
      </c>
      <c r="B50" s="1">
        <v>39201</v>
      </c>
      <c r="C50" s="1" t="s">
        <v>54</v>
      </c>
      <c r="D50" s="6">
        <v>326545</v>
      </c>
      <c r="E50" s="9">
        <v>309</v>
      </c>
      <c r="F50" s="11">
        <f t="shared" si="19"/>
        <v>3.8479358754575359</v>
      </c>
      <c r="G50" s="6">
        <v>4983</v>
      </c>
      <c r="H50" s="6">
        <v>124515</v>
      </c>
      <c r="I50" s="6">
        <f t="shared" si="20"/>
        <v>129498</v>
      </c>
      <c r="J50" s="10">
        <f t="shared" si="21"/>
        <v>34.745999999999995</v>
      </c>
      <c r="K50" s="10">
        <v>15.68</v>
      </c>
      <c r="L50" s="10">
        <v>0</v>
      </c>
      <c r="M50" s="10">
        <v>19.065999999999999</v>
      </c>
      <c r="N50" s="6">
        <f t="shared" si="22"/>
        <v>5243.4310000000005</v>
      </c>
      <c r="O50" s="6">
        <v>1037.0999999999999</v>
      </c>
      <c r="P50" s="6">
        <v>0</v>
      </c>
      <c r="Q50" s="6">
        <v>4206.3310000000001</v>
      </c>
      <c r="R50" s="11">
        <f t="shared" si="23"/>
        <v>150.90747136361023</v>
      </c>
      <c r="S50" s="11">
        <f t="shared" si="23"/>
        <v>66.141581632653057</v>
      </c>
      <c r="T50" s="11">
        <f t="shared" si="23"/>
        <v>0</v>
      </c>
      <c r="U50" s="11">
        <f t="shared" si="23"/>
        <v>220.61947970208752</v>
      </c>
      <c r="V50" s="11">
        <f t="shared" si="5"/>
        <v>16.057299912722595</v>
      </c>
      <c r="W50" s="11">
        <f t="shared" si="6"/>
        <v>11.244660194174756</v>
      </c>
      <c r="X50" s="11">
        <f t="shared" si="7"/>
        <v>16.969032362459547</v>
      </c>
      <c r="Y50" s="11">
        <v>106.830157</v>
      </c>
      <c r="Z50" s="12">
        <f t="shared" si="8"/>
        <v>0.32524523950666845</v>
      </c>
      <c r="AA50" s="11">
        <f t="shared" si="9"/>
        <v>49.081936667003127</v>
      </c>
      <c r="AC50" s="1" t="s">
        <v>54</v>
      </c>
      <c r="AD50" s="11">
        <f t="shared" si="10"/>
        <v>150.90747136361023</v>
      </c>
      <c r="AE50" s="11">
        <f t="shared" si="11"/>
        <v>3.8479358754575359</v>
      </c>
      <c r="AF50" s="1" t="s">
        <v>54</v>
      </c>
      <c r="AG50" s="11">
        <f t="shared" si="12"/>
        <v>49.081936667003127</v>
      </c>
      <c r="AH50" s="1" t="s">
        <v>54</v>
      </c>
      <c r="AI50" s="11">
        <f t="shared" si="13"/>
        <v>16.057299912722595</v>
      </c>
      <c r="AK50" s="1" t="s">
        <v>73</v>
      </c>
      <c r="AL50" s="11">
        <v>12.49512469210304</v>
      </c>
      <c r="AN50" s="1" t="s">
        <v>49</v>
      </c>
      <c r="AO50" s="11">
        <v>7.9559010894719053</v>
      </c>
      <c r="AQ50" s="1" t="s">
        <v>49</v>
      </c>
      <c r="AR50" s="11">
        <v>45.546545596635838</v>
      </c>
    </row>
    <row r="51" spans="1:44" x14ac:dyDescent="0.15">
      <c r="A51" s="1">
        <v>3</v>
      </c>
      <c r="B51" s="1">
        <v>41201</v>
      </c>
      <c r="C51" s="1" t="s">
        <v>69</v>
      </c>
      <c r="D51" s="6">
        <v>233301</v>
      </c>
      <c r="E51" s="9">
        <v>431.84</v>
      </c>
      <c r="F51" s="11">
        <f t="shared" si="19"/>
        <v>2.9541926588698093</v>
      </c>
      <c r="G51" s="6">
        <v>3064</v>
      </c>
      <c r="H51" s="6">
        <v>100653</v>
      </c>
      <c r="I51" s="6">
        <f t="shared" si="20"/>
        <v>103717</v>
      </c>
      <c r="J51" s="10">
        <f t="shared" si="21"/>
        <v>11.032999999999999</v>
      </c>
      <c r="K51" s="10">
        <v>11.032999999999999</v>
      </c>
      <c r="L51" s="10">
        <v>0</v>
      </c>
      <c r="M51" s="10">
        <v>0</v>
      </c>
      <c r="N51" s="6">
        <f t="shared" si="22"/>
        <v>958.45500000000004</v>
      </c>
      <c r="O51" s="6">
        <v>958.45500000000004</v>
      </c>
      <c r="P51" s="6">
        <v>0</v>
      </c>
      <c r="Q51" s="6">
        <v>0</v>
      </c>
      <c r="R51" s="11">
        <f t="shared" si="23"/>
        <v>86.871657754010698</v>
      </c>
      <c r="S51" s="11">
        <f t="shared" si="23"/>
        <v>86.871657754010698</v>
      </c>
      <c r="T51" s="11">
        <f t="shared" si="23"/>
        <v>0</v>
      </c>
      <c r="U51" s="11">
        <f t="shared" si="23"/>
        <v>0</v>
      </c>
      <c r="V51" s="11">
        <f t="shared" si="5"/>
        <v>4.1082335695089176</v>
      </c>
      <c r="W51" s="11">
        <f t="shared" si="6"/>
        <v>2.5548814375694699</v>
      </c>
      <c r="X51" s="11">
        <f t="shared" si="7"/>
        <v>2.219467858466099</v>
      </c>
      <c r="Y51" s="11">
        <v>222.56937600000001</v>
      </c>
      <c r="Z51" s="12">
        <f t="shared" si="8"/>
        <v>4.9571060485877443E-2</v>
      </c>
      <c r="AA51" s="11">
        <f t="shared" si="9"/>
        <v>4.3063202010325083</v>
      </c>
      <c r="AC51" s="1" t="s">
        <v>69</v>
      </c>
      <c r="AD51" s="11">
        <f t="shared" si="10"/>
        <v>86.871657754010698</v>
      </c>
      <c r="AE51" s="11">
        <f t="shared" si="11"/>
        <v>2.9541926588698093</v>
      </c>
      <c r="AF51" s="1" t="s">
        <v>69</v>
      </c>
      <c r="AG51" s="11">
        <f t="shared" si="12"/>
        <v>4.3063202010325083</v>
      </c>
      <c r="AH51" s="1" t="s">
        <v>69</v>
      </c>
      <c r="AI51" s="11">
        <f t="shared" si="13"/>
        <v>4.1082335695089176</v>
      </c>
      <c r="AK51" s="1" t="s">
        <v>46</v>
      </c>
      <c r="AL51" s="11">
        <v>12.257274072309494</v>
      </c>
      <c r="AN51" s="1" t="s">
        <v>73</v>
      </c>
      <c r="AO51" s="11">
        <v>7.7310204091802692</v>
      </c>
      <c r="AQ51" s="1" t="s">
        <v>43</v>
      </c>
      <c r="AR51" s="11">
        <v>42.359612437747415</v>
      </c>
    </row>
    <row r="52" spans="1:44" x14ac:dyDescent="0.15">
      <c r="A52" s="1">
        <v>3</v>
      </c>
      <c r="B52" s="1">
        <v>42201</v>
      </c>
      <c r="C52" s="1" t="s">
        <v>50</v>
      </c>
      <c r="D52" s="6">
        <v>409118</v>
      </c>
      <c r="E52" s="9">
        <v>405.86</v>
      </c>
      <c r="F52" s="11">
        <f t="shared" si="19"/>
        <v>9.1154093067305677</v>
      </c>
      <c r="G52" s="6">
        <v>14341</v>
      </c>
      <c r="H52" s="6">
        <v>142986</v>
      </c>
      <c r="I52" s="6">
        <f t="shared" si="20"/>
        <v>157327</v>
      </c>
      <c r="J52" s="10">
        <f t="shared" si="21"/>
        <v>30.846000000000004</v>
      </c>
      <c r="K52" s="10">
        <v>18.998000000000001</v>
      </c>
      <c r="L52" s="10">
        <v>0</v>
      </c>
      <c r="M52" s="10">
        <v>11.848000000000001</v>
      </c>
      <c r="N52" s="6">
        <f t="shared" si="22"/>
        <v>6543.8590000000004</v>
      </c>
      <c r="O52" s="6">
        <v>1262.902</v>
      </c>
      <c r="P52" s="6">
        <v>0</v>
      </c>
      <c r="Q52" s="6">
        <v>5280.9570000000003</v>
      </c>
      <c r="R52" s="11">
        <f t="shared" si="23"/>
        <v>212.14611294819423</v>
      </c>
      <c r="S52" s="11">
        <f t="shared" si="23"/>
        <v>66.475523739340986</v>
      </c>
      <c r="T52" s="11">
        <f t="shared" si="23"/>
        <v>0</v>
      </c>
      <c r="U52" s="11">
        <f t="shared" si="23"/>
        <v>445.72560769750169</v>
      </c>
      <c r="V52" s="11">
        <f t="shared" si="5"/>
        <v>15.99504055064798</v>
      </c>
      <c r="W52" s="11">
        <f t="shared" si="6"/>
        <v>7.6001576898437895</v>
      </c>
      <c r="X52" s="11">
        <f t="shared" si="7"/>
        <v>16.123439116936876</v>
      </c>
      <c r="Y52" s="11">
        <v>136.06955600000001</v>
      </c>
      <c r="Z52" s="12">
        <f t="shared" si="8"/>
        <v>0.22669288345440036</v>
      </c>
      <c r="AA52" s="11">
        <f t="shared" si="9"/>
        <v>48.092014057869051</v>
      </c>
      <c r="AC52" s="1" t="s">
        <v>50</v>
      </c>
      <c r="AD52" s="11">
        <f t="shared" si="10"/>
        <v>212.14611294819423</v>
      </c>
      <c r="AE52" s="11">
        <f t="shared" si="11"/>
        <v>9.1154093067305677</v>
      </c>
      <c r="AF52" s="1" t="s">
        <v>50</v>
      </c>
      <c r="AG52" s="11">
        <f t="shared" si="12"/>
        <v>48.092014057869051</v>
      </c>
      <c r="AH52" s="1" t="s">
        <v>50</v>
      </c>
      <c r="AI52" s="11">
        <f t="shared" si="13"/>
        <v>15.99504055064798</v>
      </c>
      <c r="AK52" s="1" t="s">
        <v>61</v>
      </c>
      <c r="AL52" s="11">
        <v>11.881419225208248</v>
      </c>
      <c r="AN52" s="1" t="s">
        <v>51</v>
      </c>
      <c r="AO52" s="11">
        <v>6.7273395532937519</v>
      </c>
      <c r="AQ52" s="1" t="s">
        <v>51</v>
      </c>
      <c r="AR52" s="11">
        <v>41.341855096924718</v>
      </c>
    </row>
    <row r="53" spans="1:44" x14ac:dyDescent="0.15">
      <c r="A53" s="1">
        <v>3</v>
      </c>
      <c r="B53" s="1">
        <v>44201</v>
      </c>
      <c r="C53" s="1" t="s">
        <v>68</v>
      </c>
      <c r="D53" s="6">
        <v>475614</v>
      </c>
      <c r="E53" s="9">
        <v>502.39</v>
      </c>
      <c r="F53" s="11">
        <f t="shared" si="19"/>
        <v>4.5246266131760837</v>
      </c>
      <c r="G53" s="6">
        <v>9361</v>
      </c>
      <c r="H53" s="6">
        <v>197529</v>
      </c>
      <c r="I53" s="6">
        <f t="shared" si="20"/>
        <v>206890</v>
      </c>
      <c r="J53" s="10">
        <f t="shared" si="21"/>
        <v>65.753</v>
      </c>
      <c r="K53" s="10">
        <v>65.753</v>
      </c>
      <c r="L53" s="10">
        <v>0</v>
      </c>
      <c r="M53" s="10">
        <v>0</v>
      </c>
      <c r="N53" s="6">
        <f t="shared" si="22"/>
        <v>4432.9160000000002</v>
      </c>
      <c r="O53" s="6">
        <v>4432.9160000000002</v>
      </c>
      <c r="P53" s="6">
        <v>0</v>
      </c>
      <c r="Q53" s="6">
        <v>0</v>
      </c>
      <c r="R53" s="11">
        <f t="shared" si="23"/>
        <v>67.417699572643073</v>
      </c>
      <c r="S53" s="11">
        <f t="shared" si="23"/>
        <v>67.417699572643073</v>
      </c>
      <c r="T53" s="11">
        <f t="shared" si="23"/>
        <v>0</v>
      </c>
      <c r="U53" s="11">
        <f t="shared" si="23"/>
        <v>0</v>
      </c>
      <c r="V53" s="11">
        <f t="shared" si="5"/>
        <v>9.3204068845744654</v>
      </c>
      <c r="W53" s="11">
        <f t="shared" si="6"/>
        <v>13.088039172754234</v>
      </c>
      <c r="X53" s="11">
        <f t="shared" si="7"/>
        <v>8.823654929437291</v>
      </c>
      <c r="Y53" s="11">
        <v>199.67568</v>
      </c>
      <c r="Z53" s="12">
        <f t="shared" si="8"/>
        <v>0.32929899124420159</v>
      </c>
      <c r="AA53" s="11">
        <f t="shared" si="9"/>
        <v>22.200580461276004</v>
      </c>
      <c r="AC53" s="1" t="s">
        <v>68</v>
      </c>
      <c r="AD53" s="11">
        <f t="shared" si="10"/>
        <v>67.417699572643073</v>
      </c>
      <c r="AE53" s="11">
        <f t="shared" si="11"/>
        <v>4.5246266131760837</v>
      </c>
      <c r="AF53" s="1" t="s">
        <v>68</v>
      </c>
      <c r="AG53" s="11">
        <f t="shared" si="12"/>
        <v>22.200580461276004</v>
      </c>
      <c r="AH53" s="1" t="s">
        <v>68</v>
      </c>
      <c r="AI53" s="11">
        <f t="shared" si="13"/>
        <v>9.3204068845744654</v>
      </c>
      <c r="AK53" s="1" t="s">
        <v>51</v>
      </c>
      <c r="AL53" s="11">
        <v>11.407454297606444</v>
      </c>
      <c r="AN53" s="1" t="s">
        <v>72</v>
      </c>
      <c r="AO53" s="11">
        <v>5.7759309959546892</v>
      </c>
      <c r="AQ53" s="1" t="s">
        <v>70</v>
      </c>
      <c r="AR53" s="11">
        <v>40.742106961821044</v>
      </c>
    </row>
    <row r="54" spans="1:44" x14ac:dyDescent="0.15">
      <c r="A54" s="1">
        <v>3</v>
      </c>
      <c r="B54" s="1">
        <v>45201</v>
      </c>
      <c r="C54" s="1" t="s">
        <v>73</v>
      </c>
      <c r="D54" s="6">
        <v>401339</v>
      </c>
      <c r="E54" s="9">
        <v>643.66999999999996</v>
      </c>
      <c r="F54" s="11">
        <f t="shared" si="19"/>
        <v>1.8371357771511578</v>
      </c>
      <c r="G54" s="6">
        <v>3010</v>
      </c>
      <c r="H54" s="6">
        <v>160832</v>
      </c>
      <c r="I54" s="6">
        <f t="shared" si="20"/>
        <v>163842</v>
      </c>
      <c r="J54" s="10">
        <f t="shared" si="21"/>
        <v>67.87</v>
      </c>
      <c r="K54" s="10">
        <v>67.87</v>
      </c>
      <c r="L54" s="10">
        <v>0</v>
      </c>
      <c r="M54" s="10">
        <v>0</v>
      </c>
      <c r="N54" s="6">
        <f t="shared" si="22"/>
        <v>3102.76</v>
      </c>
      <c r="O54" s="6">
        <v>3102.76</v>
      </c>
      <c r="P54" s="6">
        <v>0</v>
      </c>
      <c r="Q54" s="6">
        <v>0</v>
      </c>
      <c r="R54" s="11">
        <f t="shared" si="23"/>
        <v>45.716222189479886</v>
      </c>
      <c r="S54" s="11">
        <f t="shared" si="23"/>
        <v>45.716222189479886</v>
      </c>
      <c r="T54" s="11">
        <f t="shared" si="23"/>
        <v>0</v>
      </c>
      <c r="U54" s="11">
        <f t="shared" si="23"/>
        <v>0</v>
      </c>
      <c r="V54" s="11">
        <f t="shared" si="5"/>
        <v>7.7310204091802692</v>
      </c>
      <c r="W54" s="11">
        <f t="shared" si="6"/>
        <v>10.544222971398389</v>
      </c>
      <c r="X54" s="11">
        <f t="shared" si="7"/>
        <v>4.8204204017586658</v>
      </c>
      <c r="Y54" s="11">
        <v>248.31764999999996</v>
      </c>
      <c r="Z54" s="12">
        <f t="shared" si="8"/>
        <v>0.27331927472735029</v>
      </c>
      <c r="AA54" s="11">
        <f t="shared" si="9"/>
        <v>12.49512469210304</v>
      </c>
      <c r="AC54" s="1" t="s">
        <v>73</v>
      </c>
      <c r="AD54" s="11">
        <f t="shared" si="10"/>
        <v>45.716222189479886</v>
      </c>
      <c r="AE54" s="11">
        <f t="shared" si="11"/>
        <v>1.8371357771511578</v>
      </c>
      <c r="AF54" s="1" t="s">
        <v>73</v>
      </c>
      <c r="AG54" s="11">
        <f t="shared" si="12"/>
        <v>12.49512469210304</v>
      </c>
      <c r="AH54" s="1" t="s">
        <v>73</v>
      </c>
      <c r="AI54" s="11">
        <f t="shared" si="13"/>
        <v>7.7310204091802692</v>
      </c>
      <c r="AK54" s="1" t="s">
        <v>49</v>
      </c>
      <c r="AL54" s="11">
        <v>10.765719192794307</v>
      </c>
      <c r="AN54" s="1" t="s">
        <v>66</v>
      </c>
      <c r="AO54" s="11">
        <v>5.7425985410699871</v>
      </c>
      <c r="AQ54" s="1" t="s">
        <v>46</v>
      </c>
      <c r="AR54" s="11">
        <v>35.324618547149598</v>
      </c>
    </row>
    <row r="55" spans="1:44" x14ac:dyDescent="0.15">
      <c r="A55" s="1">
        <v>3</v>
      </c>
      <c r="B55" s="1">
        <v>46201</v>
      </c>
      <c r="C55" s="1" t="s">
        <v>60</v>
      </c>
      <c r="D55" s="6">
        <v>593128</v>
      </c>
      <c r="E55" s="9">
        <v>547.58000000000004</v>
      </c>
      <c r="F55" s="11">
        <f t="shared" si="19"/>
        <v>7.5835191135007545</v>
      </c>
      <c r="G55" s="6">
        <v>18505</v>
      </c>
      <c r="H55" s="6">
        <v>225511</v>
      </c>
      <c r="I55" s="6">
        <f t="shared" si="20"/>
        <v>244016</v>
      </c>
      <c r="J55" s="10">
        <f t="shared" si="21"/>
        <v>75.418999999999997</v>
      </c>
      <c r="K55" s="10">
        <v>61.917999999999999</v>
      </c>
      <c r="L55" s="10">
        <v>0</v>
      </c>
      <c r="M55" s="10">
        <v>13.500999999999999</v>
      </c>
      <c r="N55" s="6">
        <f t="shared" si="22"/>
        <v>8997.3140000000003</v>
      </c>
      <c r="O55" s="6">
        <v>4540.1270000000004</v>
      </c>
      <c r="P55" s="6">
        <v>0</v>
      </c>
      <c r="Q55" s="6">
        <v>4457.1869999999999</v>
      </c>
      <c r="R55" s="11">
        <f t="shared" si="23"/>
        <v>119.29771012609555</v>
      </c>
      <c r="S55" s="11">
        <f t="shared" si="23"/>
        <v>73.324832843438102</v>
      </c>
      <c r="T55" s="11">
        <f t="shared" si="23"/>
        <v>0</v>
      </c>
      <c r="U55" s="11">
        <f t="shared" si="23"/>
        <v>330.13754536700986</v>
      </c>
      <c r="V55" s="11">
        <f t="shared" si="5"/>
        <v>15.169261946831039</v>
      </c>
      <c r="W55" s="11">
        <f t="shared" si="6"/>
        <v>13.773147302677232</v>
      </c>
      <c r="X55" s="11">
        <f t="shared" si="7"/>
        <v>16.431049344388033</v>
      </c>
      <c r="Y55" s="11">
        <v>222.787207</v>
      </c>
      <c r="Z55" s="12">
        <f t="shared" si="8"/>
        <v>0.33852482382437693</v>
      </c>
      <c r="AA55" s="11">
        <f t="shared" si="9"/>
        <v>40.385236303088085</v>
      </c>
      <c r="AC55" s="1" t="s">
        <v>60</v>
      </c>
      <c r="AD55" s="11">
        <f t="shared" si="10"/>
        <v>119.29771012609555</v>
      </c>
      <c r="AE55" s="11">
        <f t="shared" si="11"/>
        <v>7.5835191135007545</v>
      </c>
      <c r="AF55" s="1" t="s">
        <v>60</v>
      </c>
      <c r="AG55" s="11">
        <f t="shared" si="12"/>
        <v>40.385236303088085</v>
      </c>
      <c r="AH55" s="1" t="s">
        <v>60</v>
      </c>
      <c r="AI55" s="11">
        <f t="shared" si="13"/>
        <v>15.169261946831039</v>
      </c>
      <c r="AK55" s="1" t="s">
        <v>71</v>
      </c>
      <c r="AL55" s="11">
        <v>10.657921091296418</v>
      </c>
      <c r="AN55" s="1" t="s">
        <v>62</v>
      </c>
      <c r="AO55" s="11">
        <v>5.2735561916356906</v>
      </c>
      <c r="AQ55" s="1" t="s">
        <v>64</v>
      </c>
      <c r="AR55" s="11">
        <v>33.698635536337399</v>
      </c>
    </row>
    <row r="56" spans="1:44" x14ac:dyDescent="0.15">
      <c r="A56" s="1">
        <v>3</v>
      </c>
      <c r="B56" s="1">
        <v>47201</v>
      </c>
      <c r="C56" s="1" t="s">
        <v>45</v>
      </c>
      <c r="D56" s="6">
        <v>317625</v>
      </c>
      <c r="E56" s="9">
        <v>41.42</v>
      </c>
      <c r="F56" s="11">
        <f t="shared" si="19"/>
        <v>8.8424376141205112</v>
      </c>
      <c r="G56" s="6">
        <v>9298</v>
      </c>
      <c r="H56" s="6">
        <v>95854</v>
      </c>
      <c r="I56" s="6">
        <f t="shared" si="20"/>
        <v>105152</v>
      </c>
      <c r="J56" s="10">
        <f t="shared" si="21"/>
        <v>14.702999999999999</v>
      </c>
      <c r="K56" s="10">
        <v>0</v>
      </c>
      <c r="L56" s="10">
        <v>14.702999999999999</v>
      </c>
      <c r="M56" s="10">
        <v>0</v>
      </c>
      <c r="N56" s="6">
        <f t="shared" si="22"/>
        <v>3840.2449999999999</v>
      </c>
      <c r="O56" s="6">
        <v>0</v>
      </c>
      <c r="P56" s="6">
        <v>3840.2449999999999</v>
      </c>
      <c r="Q56" s="6">
        <v>0</v>
      </c>
      <c r="R56" s="11">
        <f t="shared" si="23"/>
        <v>261.18785281915257</v>
      </c>
      <c r="S56" s="11">
        <f t="shared" si="23"/>
        <v>0</v>
      </c>
      <c r="T56" s="11">
        <f t="shared" si="23"/>
        <v>261.18785281915257</v>
      </c>
      <c r="U56" s="11">
        <f t="shared" si="23"/>
        <v>0</v>
      </c>
      <c r="V56" s="11">
        <f t="shared" si="5"/>
        <v>12.090499803227075</v>
      </c>
      <c r="W56" s="11">
        <f t="shared" si="6"/>
        <v>35.497344278126505</v>
      </c>
      <c r="X56" s="11">
        <f t="shared" si="7"/>
        <v>92.714751327860924</v>
      </c>
      <c r="Y56" s="11">
        <v>38.169354999999996</v>
      </c>
      <c r="Z56" s="12">
        <f t="shared" si="8"/>
        <v>0.38520430853494908</v>
      </c>
      <c r="AA56" s="11">
        <f t="shared" si="9"/>
        <v>100.6106862429297</v>
      </c>
      <c r="AC56" s="1" t="s">
        <v>45</v>
      </c>
      <c r="AD56" s="11">
        <f t="shared" si="10"/>
        <v>261.18785281915257</v>
      </c>
      <c r="AE56" s="11">
        <f t="shared" si="11"/>
        <v>8.8424376141205112</v>
      </c>
      <c r="AF56" s="1" t="s">
        <v>45</v>
      </c>
      <c r="AG56" s="11">
        <f t="shared" si="12"/>
        <v>100.6106862429297</v>
      </c>
      <c r="AH56" s="1" t="s">
        <v>45</v>
      </c>
      <c r="AI56" s="11">
        <f t="shared" si="13"/>
        <v>12.090499803227075</v>
      </c>
      <c r="AK56" s="1" t="s">
        <v>69</v>
      </c>
      <c r="AL56" s="11">
        <v>4.3063202010325083</v>
      </c>
      <c r="AN56" s="1" t="s">
        <v>69</v>
      </c>
      <c r="AO56" s="11">
        <v>4.1082335695089176</v>
      </c>
      <c r="AQ56" s="1" t="s">
        <v>71</v>
      </c>
      <c r="AR56" s="11">
        <v>32.135415277962935</v>
      </c>
    </row>
    <row r="58" spans="1:44" x14ac:dyDescent="0.15">
      <c r="B58" s="1" t="s">
        <v>74</v>
      </c>
      <c r="N58" s="6">
        <f>+SUM(N3:N56)</f>
        <v>1167596.695000001</v>
      </c>
    </row>
  </sheetData>
  <mergeCells count="4">
    <mergeCell ref="F1:H1"/>
    <mergeCell ref="J1:M1"/>
    <mergeCell ref="N1:Q1"/>
    <mergeCell ref="R1:U1"/>
  </mergeCells>
  <phoneticPr fontId="2"/>
  <conditionalFormatting sqref="AL3:AM13">
    <cfRule type="dataBar" priority="16">
      <dataBar>
        <cfvo type="num" val="0"/>
        <cfvo type="num" val="900"/>
        <color rgb="FFFFC000"/>
      </dataBar>
      <extLst>
        <ext xmlns:x14="http://schemas.microsoft.com/office/spreadsheetml/2009/9/main" uri="{B025F937-C7B1-47D3-B67F-A62EFF666E3E}">
          <x14:id>{13BD7722-D02D-4382-B3A0-FFC0D97F8246}</x14:id>
        </ext>
      </extLst>
    </cfRule>
  </conditionalFormatting>
  <conditionalFormatting sqref="AL15:AM24">
    <cfRule type="dataBar" priority="12">
      <dataBar>
        <cfvo type="num" val="0"/>
        <cfvo type="num" val="180"/>
        <color rgb="FF00B0F0"/>
      </dataBar>
      <extLst>
        <ext xmlns:x14="http://schemas.microsoft.com/office/spreadsheetml/2009/9/main" uri="{B025F937-C7B1-47D3-B67F-A62EFF666E3E}">
          <x14:id>{0D4BCB88-77B1-4E7A-9A32-79458FF68506}</x14:id>
        </ext>
      </extLst>
    </cfRule>
    <cfRule type="dataBar" priority="15">
      <dataBar>
        <cfvo type="num" val="0"/>
        <cfvo type="num" val="170"/>
        <color rgb="FF00B0F0"/>
      </dataBar>
      <extLst>
        <ext xmlns:x14="http://schemas.microsoft.com/office/spreadsheetml/2009/9/main" uri="{B025F937-C7B1-47D3-B67F-A62EFF666E3E}">
          <x14:id>{EBADE998-4851-4830-9BC4-FAF740A2AF88}</x14:id>
        </ext>
      </extLst>
    </cfRule>
  </conditionalFormatting>
  <conditionalFormatting sqref="AL26:AM56">
    <cfRule type="dataBar" priority="13">
      <dataBar>
        <cfvo type="num" val="0"/>
        <cfvo type="num" val="160"/>
        <color rgb="FF92D050"/>
      </dataBar>
      <extLst>
        <ext xmlns:x14="http://schemas.microsoft.com/office/spreadsheetml/2009/9/main" uri="{B025F937-C7B1-47D3-B67F-A62EFF666E3E}">
          <x14:id>{0BB638D2-428B-4AE8-A4BE-5EE21EDCADFE}</x14:id>
        </ext>
      </extLst>
    </cfRule>
    <cfRule type="dataBar" priority="14">
      <dataBar>
        <cfvo type="num" val="0"/>
        <cfvo type="num" val="150"/>
        <color rgb="FF92D050"/>
      </dataBar>
      <extLst>
        <ext xmlns:x14="http://schemas.microsoft.com/office/spreadsheetml/2009/9/main" uri="{B025F937-C7B1-47D3-B67F-A62EFF666E3E}">
          <x14:id>{91DC29F2-B43C-401F-9CFA-AC9437E2E601}</x14:id>
        </ext>
      </extLst>
    </cfRule>
  </conditionalFormatting>
  <conditionalFormatting sqref="AO3:AO13">
    <cfRule type="dataBar" priority="9">
      <dataBar>
        <cfvo type="num" val="0"/>
        <cfvo type="num" val="65"/>
        <color rgb="FFFFC000"/>
      </dataBar>
      <extLst>
        <ext xmlns:x14="http://schemas.microsoft.com/office/spreadsheetml/2009/9/main" uri="{B025F937-C7B1-47D3-B67F-A62EFF666E3E}">
          <x14:id>{20B6C11D-A2EF-45D2-9B33-C96AABF256F7}</x14:id>
        </ext>
      </extLst>
    </cfRule>
    <cfRule type="dataBar" priority="10">
      <dataBar>
        <cfvo type="num" val="0"/>
        <cfvo type="num" val="60"/>
        <color rgb="FFFFC000"/>
      </dataBar>
      <extLst>
        <ext xmlns:x14="http://schemas.microsoft.com/office/spreadsheetml/2009/9/main" uri="{B025F937-C7B1-47D3-B67F-A62EFF666E3E}">
          <x14:id>{9B47769C-4654-4C85-865D-41F1677446EF}</x14:id>
        </ext>
      </extLst>
    </cfRule>
    <cfRule type="dataBar" priority="11">
      <dataBar>
        <cfvo type="num" val="0"/>
        <cfvo type="num" val="80"/>
        <color rgb="FFFFC000"/>
      </dataBar>
      <extLst>
        <ext xmlns:x14="http://schemas.microsoft.com/office/spreadsheetml/2009/9/main" uri="{B025F937-C7B1-47D3-B67F-A62EFF666E3E}">
          <x14:id>{352010AC-C8DC-4C6C-9EB9-58B47F9723FA}</x14:id>
        </ext>
      </extLst>
    </cfRule>
  </conditionalFormatting>
  <conditionalFormatting sqref="AO15:AO24">
    <cfRule type="dataBar" priority="8">
      <dataBar>
        <cfvo type="num" val="0"/>
        <cfvo type="num" val="65"/>
        <color rgb="FF00B0F0"/>
      </dataBar>
      <extLst>
        <ext xmlns:x14="http://schemas.microsoft.com/office/spreadsheetml/2009/9/main" uri="{B025F937-C7B1-47D3-B67F-A62EFF666E3E}">
          <x14:id>{09095BB1-A984-494B-862C-27BF7A4DD01E}</x14:id>
        </ext>
      </extLst>
    </cfRule>
  </conditionalFormatting>
  <conditionalFormatting sqref="AO26:AO56">
    <cfRule type="dataBar" priority="7">
      <dataBar>
        <cfvo type="num" val="0"/>
        <cfvo type="num" val="65"/>
        <color rgb="FF92D050"/>
      </dataBar>
      <extLst>
        <ext xmlns:x14="http://schemas.microsoft.com/office/spreadsheetml/2009/9/main" uri="{B025F937-C7B1-47D3-B67F-A62EFF666E3E}">
          <x14:id>{7EAD4F0B-7A7C-463F-950D-7E277DE631C6}</x14:id>
        </ext>
      </extLst>
    </cfRule>
  </conditionalFormatting>
  <conditionalFormatting sqref="AR3:AR13">
    <cfRule type="dataBar" priority="3">
      <dataBar>
        <cfvo type="num" val="0"/>
        <cfvo type="num" val="700"/>
        <color rgb="FFFFC000"/>
      </dataBar>
      <extLst>
        <ext xmlns:x14="http://schemas.microsoft.com/office/spreadsheetml/2009/9/main" uri="{B025F937-C7B1-47D3-B67F-A62EFF666E3E}">
          <x14:id>{35EA2B12-BB93-4FF3-91EC-A27E1E06A959}</x14:id>
        </ext>
      </extLst>
    </cfRule>
    <cfRule type="dataBar" priority="4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{85DBE01A-1A75-4965-B19D-318C72F53776}</x14:id>
        </ext>
      </extLst>
    </cfRule>
    <cfRule type="dataBar" priority="5">
      <dataBar>
        <cfvo type="num" val="0"/>
        <cfvo type="num" val="700"/>
        <color rgb="FF638EC6"/>
      </dataBar>
      <extLst>
        <ext xmlns:x14="http://schemas.microsoft.com/office/spreadsheetml/2009/9/main" uri="{B025F937-C7B1-47D3-B67F-A62EFF666E3E}">
          <x14:id>{FE813482-AD95-461A-B770-6D4CA2F8E460}</x14:id>
        </ext>
      </extLst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{3A017BEF-9684-4E45-A12B-E6C330B9F0B6}</x14:id>
        </ext>
      </extLst>
    </cfRule>
  </conditionalFormatting>
  <conditionalFormatting sqref="AR15:AR24">
    <cfRule type="dataBar" priority="2">
      <dataBar>
        <cfvo type="num" val="0"/>
        <cfvo type="num" val="700"/>
        <color rgb="FF00B0F0"/>
      </dataBar>
      <extLst>
        <ext xmlns:x14="http://schemas.microsoft.com/office/spreadsheetml/2009/9/main" uri="{B025F937-C7B1-47D3-B67F-A62EFF666E3E}">
          <x14:id>{8F9CAE50-74F1-4881-AC5E-C1E94483F959}</x14:id>
        </ext>
      </extLst>
    </cfRule>
  </conditionalFormatting>
  <conditionalFormatting sqref="AR26:AR56">
    <cfRule type="dataBar" priority="1">
      <dataBar>
        <cfvo type="num" val="0"/>
        <cfvo type="num" val="700"/>
        <color rgb="FF92D050"/>
      </dataBar>
      <extLst>
        <ext xmlns:x14="http://schemas.microsoft.com/office/spreadsheetml/2009/9/main" uri="{B025F937-C7B1-47D3-B67F-A62EFF666E3E}">
          <x14:id>{CE4F2897-C6B5-464D-B104-815C0860D019}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BD7722-D02D-4382-B3A0-FFC0D97F8246}">
            <x14:dataBar minLength="0" maxLength="100" gradient="0">
              <x14:cfvo type="num">
                <xm:f>0</xm:f>
              </x14:cfvo>
              <x14:cfvo type="num">
                <xm:f>900</xm:f>
              </x14:cfvo>
              <x14:negativeFillColor rgb="FFFF0000"/>
              <x14:axisColor rgb="FF000000"/>
            </x14:dataBar>
          </x14:cfRule>
          <xm:sqref>AL3:AM13</xm:sqref>
        </x14:conditionalFormatting>
        <x14:conditionalFormatting xmlns:xm="http://schemas.microsoft.com/office/excel/2006/main">
          <x14:cfRule type="dataBar" id="{0D4BCB88-77B1-4E7A-9A32-79458FF68506}">
            <x14:dataBar minLength="0" maxLength="100" gradient="0">
              <x14:cfvo type="num">
                <xm:f>0</xm:f>
              </x14:cfvo>
              <x14:cfvo type="num">
                <xm:f>180</xm:f>
              </x14:cfvo>
              <x14:negativeFillColor rgb="FFFF0000"/>
              <x14:axisColor rgb="FF000000"/>
            </x14:dataBar>
          </x14:cfRule>
          <x14:cfRule type="dataBar" id="{EBADE998-4851-4830-9BC4-FAF740A2AF88}">
            <x14:dataBar minLength="0" maxLength="100" gradient="0">
              <x14:cfvo type="num">
                <xm:f>0</xm:f>
              </x14:cfvo>
              <x14:cfvo type="num">
                <xm:f>170</xm:f>
              </x14:cfvo>
              <x14:negativeFillColor rgb="FFFF0000"/>
              <x14:axisColor rgb="FF000000"/>
            </x14:dataBar>
          </x14:cfRule>
          <xm:sqref>AL15:AM24</xm:sqref>
        </x14:conditionalFormatting>
        <x14:conditionalFormatting xmlns:xm="http://schemas.microsoft.com/office/excel/2006/main">
          <x14:cfRule type="dataBar" id="{0BB638D2-428B-4AE8-A4BE-5EE21EDCADFE}">
            <x14:dataBar minLength="0" maxLength="100" gradient="0">
              <x14:cfvo type="num">
                <xm:f>0</xm:f>
              </x14:cfvo>
              <x14:cfvo type="num">
                <xm:f>160</xm:f>
              </x14:cfvo>
              <x14:negativeFillColor rgb="FFFF0000"/>
              <x14:axisColor rgb="FF000000"/>
            </x14:dataBar>
          </x14:cfRule>
          <x14:cfRule type="dataBar" id="{91DC29F2-B43C-401F-9CFA-AC9437E2E601}">
            <x14:dataBar minLength="0" maxLength="100" gradient="0">
              <x14:cfvo type="num">
                <xm:f>0</xm:f>
              </x14:cfvo>
              <x14:cfvo type="num">
                <xm:f>150</xm:f>
              </x14:cfvo>
              <x14:negativeFillColor rgb="FFFF0000"/>
              <x14:axisColor rgb="FF000000"/>
            </x14:dataBar>
          </x14:cfRule>
          <xm:sqref>AL26:AM56</xm:sqref>
        </x14:conditionalFormatting>
        <x14:conditionalFormatting xmlns:xm="http://schemas.microsoft.com/office/excel/2006/main">
          <x14:cfRule type="dataBar" id="{20B6C11D-A2EF-45D2-9B33-C96AABF256F7}">
            <x14:dataBar minLength="0" maxLength="100" gradient="0">
              <x14:cfvo type="num">
                <xm:f>0</xm:f>
              </x14:cfvo>
              <x14:cfvo type="num">
                <xm:f>65</xm:f>
              </x14:cfvo>
              <x14:negativeFillColor rgb="FFFF0000"/>
              <x14:axisColor rgb="FF000000"/>
            </x14:dataBar>
          </x14:cfRule>
          <x14:cfRule type="dataBar" id="{9B47769C-4654-4C85-865D-41F1677446EF}">
            <x14:dataBar minLength="0" maxLength="100" gradient="0">
              <x14:cfvo type="num">
                <xm:f>0</xm:f>
              </x14:cfvo>
              <x14:cfvo type="num">
                <xm:f>60</xm:f>
              </x14:cfvo>
              <x14:negativeFillColor rgb="FFFF0000"/>
              <x14:axisColor rgb="FF000000"/>
            </x14:dataBar>
          </x14:cfRule>
          <x14:cfRule type="dataBar" id="{352010AC-C8DC-4C6C-9EB9-58B47F9723FA}">
            <x14:dataBar minLength="0" maxLength="100" gradient="0">
              <x14:cfvo type="num">
                <xm:f>0</xm:f>
              </x14:cfvo>
              <x14:cfvo type="num">
                <xm:f>80</xm:f>
              </x14:cfvo>
              <x14:negativeFillColor rgb="FFFF0000"/>
              <x14:axisColor rgb="FF000000"/>
            </x14:dataBar>
          </x14:cfRule>
          <xm:sqref>AO3:AO13</xm:sqref>
        </x14:conditionalFormatting>
        <x14:conditionalFormatting xmlns:xm="http://schemas.microsoft.com/office/excel/2006/main">
          <x14:cfRule type="dataBar" id="{09095BB1-A984-494B-862C-27BF7A4DD01E}">
            <x14:dataBar minLength="0" maxLength="100" gradient="0">
              <x14:cfvo type="num">
                <xm:f>0</xm:f>
              </x14:cfvo>
              <x14:cfvo type="num">
                <xm:f>65</xm:f>
              </x14:cfvo>
              <x14:negativeFillColor rgb="FFFF0000"/>
              <x14:axisColor rgb="FF000000"/>
            </x14:dataBar>
          </x14:cfRule>
          <xm:sqref>AO15:AO24</xm:sqref>
        </x14:conditionalFormatting>
        <x14:conditionalFormatting xmlns:xm="http://schemas.microsoft.com/office/excel/2006/main">
          <x14:cfRule type="dataBar" id="{7EAD4F0B-7A7C-463F-950D-7E277DE631C6}">
            <x14:dataBar minLength="0" maxLength="100" gradient="0">
              <x14:cfvo type="num">
                <xm:f>0</xm:f>
              </x14:cfvo>
              <x14:cfvo type="num">
                <xm:f>65</xm:f>
              </x14:cfvo>
              <x14:negativeFillColor rgb="FFFF0000"/>
              <x14:axisColor rgb="FF000000"/>
            </x14:dataBar>
          </x14:cfRule>
          <xm:sqref>AO26:AO56</xm:sqref>
        </x14:conditionalFormatting>
        <x14:conditionalFormatting xmlns:xm="http://schemas.microsoft.com/office/excel/2006/main">
          <x14:cfRule type="dataBar" id="{35EA2B12-BB93-4FF3-91EC-A27E1E06A959}">
            <x14:dataBar minLength="0" maxLength="100" gradient="0">
              <x14:cfvo type="num">
                <xm:f>0</xm:f>
              </x14:cfvo>
              <x14:cfvo type="num">
                <xm:f>700</xm:f>
              </x14:cfvo>
              <x14:negativeFillColor rgb="FFFF0000"/>
              <x14:axisColor rgb="FF000000"/>
            </x14:dataBar>
          </x14:cfRule>
          <x14:cfRule type="dataBar" id="{85DBE01A-1A75-4965-B19D-318C72F537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813482-AD95-461A-B770-6D4CA2F8E460}">
            <x14:dataBar minLength="0" maxLength="100" gradient="0">
              <x14:cfvo type="num">
                <xm:f>0</xm:f>
              </x14:cfvo>
              <x14:cfvo type="num">
                <xm:f>700</xm:f>
              </x14:cfvo>
              <x14:negativeFillColor rgb="FFFF0000"/>
              <x14:axisColor rgb="FF000000"/>
            </x14:dataBar>
          </x14:cfRule>
          <x14:cfRule type="dataBar" id="{3A017BEF-9684-4E45-A12B-E6C330B9F0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AR3:AR13</xm:sqref>
        </x14:conditionalFormatting>
        <x14:conditionalFormatting xmlns:xm="http://schemas.microsoft.com/office/excel/2006/main">
          <x14:cfRule type="dataBar" id="{8F9CAE50-74F1-4881-AC5E-C1E94483F959}">
            <x14:dataBar minLength="0" maxLength="100" gradient="0">
              <x14:cfvo type="num">
                <xm:f>0</xm:f>
              </x14:cfvo>
              <x14:cfvo type="num">
                <xm:f>700</xm:f>
              </x14:cfvo>
              <x14:negativeFillColor rgb="FFFF0000"/>
              <x14:axisColor rgb="FF000000"/>
            </x14:dataBar>
          </x14:cfRule>
          <xm:sqref>AR15:AR24</xm:sqref>
        </x14:conditionalFormatting>
        <x14:conditionalFormatting xmlns:xm="http://schemas.microsoft.com/office/excel/2006/main">
          <x14:cfRule type="dataBar" id="{CE4F2897-C6B5-464D-B104-815C0860D019}">
            <x14:dataBar minLength="0" maxLength="100" gradient="0">
              <x14:cfvo type="num">
                <xm:f>0</xm:f>
              </x14:cfvo>
              <x14:cfvo type="num">
                <xm:f>700</xm:f>
              </x14:cfvo>
              <x14:negativeFillColor rgb="FFFF0000"/>
              <x14:axisColor rgb="FF000000"/>
            </x14:dataBar>
          </x14:cfRule>
          <xm:sqref>AR26:AR56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 西沢</dc:creator>
  <cp:lastModifiedBy>明 西沢</cp:lastModifiedBy>
  <dcterms:created xsi:type="dcterms:W3CDTF">2024-04-27T13:09:17Z</dcterms:created>
  <dcterms:modified xsi:type="dcterms:W3CDTF">2024-04-27T13:09:36Z</dcterms:modified>
</cp:coreProperties>
</file>